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H:\CofS\Geneva\0   WEBSITE\ACM 2023(4)\"/>
    </mc:Choice>
  </mc:AlternateContent>
  <xr:revisionPtr revIDLastSave="0" documentId="8_{616CA8AF-FC73-438B-A794-16C09E2DE1D8}" xr6:coauthVersionLast="47" xr6:coauthVersionMax="47" xr10:uidLastSave="{00000000-0000-0000-0000-000000000000}"/>
  <bookViews>
    <workbookView xWindow="-108" yWindow="-108" windowWidth="23256" windowHeight="12456" xr2:uid="{00000000-000D-0000-FFFF-FFFF00000000}"/>
  </bookViews>
  <sheets>
    <sheet name="BUDGET 2024" sheetId="3" r:id="rId1"/>
  </sheets>
  <definedNames>
    <definedName name="_xlnm.Print_Area" localSheetId="0">'BUDGET 2024'!$B$1:$J$34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7" i="3" l="1"/>
  <c r="D26" i="3"/>
  <c r="D24" i="3"/>
  <c r="D23" i="3"/>
  <c r="I30" i="3" l="1"/>
  <c r="I19" i="3"/>
  <c r="I32" i="3" s="1"/>
  <c r="J30" i="3"/>
  <c r="J19" i="3"/>
  <c r="J32" i="3" s="1"/>
  <c r="E30" i="3"/>
  <c r="E19" i="3"/>
  <c r="E87" i="3" l="1"/>
  <c r="E32" i="3"/>
  <c r="E74" i="3"/>
  <c r="E80" i="3"/>
  <c r="G68" i="3" l="1"/>
  <c r="D30" i="3" s="1"/>
  <c r="G30" i="3"/>
  <c r="F30" i="3"/>
  <c r="H29" i="3"/>
  <c r="H28" i="3"/>
  <c r="H27" i="3"/>
  <c r="H26" i="3"/>
  <c r="H25" i="3"/>
  <c r="H24" i="3"/>
  <c r="H23" i="3"/>
  <c r="H22" i="3"/>
  <c r="G19" i="3"/>
  <c r="F19" i="3"/>
  <c r="D19" i="3"/>
  <c r="H18" i="3"/>
  <c r="H17" i="3"/>
  <c r="H16" i="3"/>
  <c r="H15" i="3"/>
  <c r="H14" i="3"/>
  <c r="H13" i="3"/>
  <c r="H12" i="3"/>
  <c r="H11" i="3"/>
  <c r="G32" i="3" l="1"/>
  <c r="H30" i="3"/>
  <c r="H19" i="3"/>
  <c r="D32" i="3"/>
  <c r="H32" i="3" l="1"/>
</calcChain>
</file>

<file path=xl/sharedStrings.xml><?xml version="1.0" encoding="utf-8"?>
<sst xmlns="http://schemas.openxmlformats.org/spreadsheetml/2006/main" count="92" uniqueCount="77">
  <si>
    <t>Year</t>
  </si>
  <si>
    <t xml:space="preserve"> </t>
  </si>
  <si>
    <t>CHF</t>
  </si>
  <si>
    <t>Income :</t>
  </si>
  <si>
    <t>Cash offering</t>
  </si>
  <si>
    <t>Freewill offering</t>
  </si>
  <si>
    <t>Donations</t>
  </si>
  <si>
    <t>Fiction &amp; souvenir stall</t>
  </si>
  <si>
    <t xml:space="preserve">Special fund raising </t>
  </si>
  <si>
    <t>Total income</t>
  </si>
  <si>
    <t>Expenditure :</t>
  </si>
  <si>
    <t xml:space="preserve">Minister's stipend </t>
  </si>
  <si>
    <t>Minister's expenses</t>
  </si>
  <si>
    <t>Other expenses</t>
  </si>
  <si>
    <t>Givings - end of year, other</t>
  </si>
  <si>
    <t>Total expenditure</t>
  </si>
  <si>
    <t>Surplus (Deficit) for the period</t>
  </si>
  <si>
    <t>Mission Project Income</t>
  </si>
  <si>
    <t>Mission Project Expenditure</t>
  </si>
  <si>
    <t>Church Fair</t>
  </si>
  <si>
    <t xml:space="preserve">Interest on bank accounts  </t>
  </si>
  <si>
    <t>BUDGET</t>
  </si>
  <si>
    <t>I &amp; E</t>
  </si>
  <si>
    <t>for information</t>
  </si>
  <si>
    <t>Budget</t>
  </si>
  <si>
    <t>Actual  Vs</t>
  </si>
  <si>
    <t xml:space="preserve">Auditoire rent &amp; charges </t>
  </si>
  <si>
    <t>AUDITED</t>
  </si>
  <si>
    <t>PRE-CLOSURE</t>
  </si>
  <si>
    <t>Employment costs (AVS, pension, insurances)</t>
  </si>
  <si>
    <t>Notes</t>
  </si>
  <si>
    <t>Estimated as follows:</t>
  </si>
  <si>
    <t>Organist expenses</t>
  </si>
  <si>
    <t>CofS/Presbytery dues  and charges</t>
  </si>
  <si>
    <t>RECG dues</t>
  </si>
  <si>
    <t>Bank Charges</t>
  </si>
  <si>
    <t>Church Newsletter costs</t>
  </si>
  <si>
    <t>RECG = Rassemblement des Eglises et Communautés Chrétiennes de Genève</t>
  </si>
  <si>
    <t>Sundry expenses</t>
  </si>
  <si>
    <t>Outreach projects</t>
  </si>
  <si>
    <t>Contingency funding</t>
  </si>
  <si>
    <t xml:space="preserve">Manse rent &amp; charges </t>
  </si>
  <si>
    <t>Website hosting costs</t>
  </si>
  <si>
    <t>Provided for pastoral initiatives such as the Church Away Day</t>
  </si>
  <si>
    <t>Based on actual figures for 2022, assuming no major increases</t>
  </si>
  <si>
    <t>Assumes Church Fair, either physical or virtual, performing at a similar level to that seen in 2022</t>
  </si>
  <si>
    <t>Increased to take into account increased employment costs due to government levies, AVS and healthcare</t>
  </si>
  <si>
    <t>Manse rent and charges</t>
  </si>
  <si>
    <t>Rent</t>
  </si>
  <si>
    <t>SIG</t>
  </si>
  <si>
    <t>Swisscom</t>
  </si>
  <si>
    <t>Generali</t>
  </si>
  <si>
    <t>Employment costs</t>
  </si>
  <si>
    <t>AVS</t>
  </si>
  <si>
    <t>Tax</t>
  </si>
  <si>
    <t>Healthcare</t>
  </si>
  <si>
    <t>Auditoire rent and charges</t>
  </si>
  <si>
    <t>Utilities</t>
  </si>
  <si>
    <t>Cleaning</t>
  </si>
  <si>
    <t>Insurance</t>
  </si>
  <si>
    <t>OTIS</t>
  </si>
  <si>
    <t xml:space="preserve">Includes potential revision to designated signatories </t>
  </si>
  <si>
    <t>Included to allow for unforeseen expenditures; ideally not to be spent</t>
  </si>
  <si>
    <t>BUDGET 2024  / INCOME &amp; EXPENDITURE 31.12.2023</t>
  </si>
  <si>
    <t>The 2024 budget has been prepared on the basis of actual cost estimates, derived from 2023 and early 2024, together with estimates of income levels which will need to be realized in order to meet expenditures (approximately). Unlike previous years' budgets, these are more ambitious in most cases than recent history would suggest but they are intended to demonstrate the level of income to which the Church will need to commit to raise.</t>
  </si>
  <si>
    <t>Mar 2023</t>
  </si>
  <si>
    <t>Aspirational amount to be targeted following partial recovery of cash donation levels post-lockdown</t>
  </si>
  <si>
    <t>Estimate based on increase seen over 2023 with expectation of additional donation amounts being converted to FWO</t>
  </si>
  <si>
    <t>Planned 2023 level aimed for on assumption of no growth relative to budget due to switches to other forms of giving</t>
  </si>
  <si>
    <t>Planned at 2023 levels</t>
  </si>
  <si>
    <t>Planned on assumption of Church recovery plan generating additional income</t>
  </si>
  <si>
    <t>Assumes no increase in net stipend over 2023</t>
  </si>
  <si>
    <t>Increased over 2023 actuals to take into account utility costs</t>
  </si>
  <si>
    <t>Pulpit Fees</t>
  </si>
  <si>
    <t>Aligned with 2023 levels</t>
  </si>
  <si>
    <t>Increased in line with 2023 levels</t>
  </si>
  <si>
    <t>Assumes modest increase over 2023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</si>
</sst>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_ ;_ * \-#,##0_ ;_ * &quot;-&quot;_ ;_ @_ "/>
    <numFmt numFmtId="165" formatCode="_ * #,##0.00_ ;_ * \-#,##0.00_ ;_ * &quot;-&quot;??_ ;_ @_ "/>
    <numFmt numFmtId="166" formatCode="_(* #,##0_);_(* \(#,##0\);_(* &quot;-&quot;_);_(@_)"/>
    <numFmt numFmtId="167" formatCode="_(* #,##0_);_(* \(#,##0\);_(* &quot;-&quot;??_);_(@_)"/>
    <numFmt numFmtId="168" formatCode="_ * #,##0_ ;_ * \-#,##0_ ;_ * &quot;-&quot;??_ ;_ @_ "/>
  </numFmts>
  <fonts count="21" x14ac:knownFonts="1">
    <font>
      <sz val="11"/>
      <color theme="1"/>
      <name val="Calibri"/>
      <family val="2"/>
      <scheme val="minor"/>
    </font>
    <font>
      <sz val="11"/>
      <color theme="1"/>
      <name val="Calibri"/>
      <family val="2"/>
      <scheme val="minor"/>
    </font>
    <font>
      <sz val="10"/>
      <name val="Arial"/>
      <family val="2"/>
    </font>
    <font>
      <b/>
      <u/>
      <sz val="12"/>
      <name val="Arial"/>
      <family val="2"/>
    </font>
    <font>
      <b/>
      <sz val="11"/>
      <color theme="1"/>
      <name val="Calibri"/>
      <family val="2"/>
      <scheme val="minor"/>
    </font>
    <font>
      <b/>
      <u/>
      <sz val="10"/>
      <name val="Helv"/>
    </font>
    <font>
      <b/>
      <sz val="10"/>
      <name val="Helv"/>
    </font>
    <font>
      <sz val="10"/>
      <name val="Helv"/>
    </font>
    <font>
      <sz val="12"/>
      <color theme="1"/>
      <name val="Calibri"/>
      <family val="2"/>
      <scheme val="minor"/>
    </font>
    <font>
      <b/>
      <sz val="12"/>
      <color theme="1"/>
      <name val="Calibri"/>
      <family val="2"/>
      <scheme val="minor"/>
    </font>
    <font>
      <b/>
      <u/>
      <sz val="12"/>
      <name val="Calibri"/>
      <family val="2"/>
      <scheme val="minor"/>
    </font>
    <font>
      <b/>
      <sz val="12"/>
      <name val="Calibri"/>
      <family val="2"/>
      <scheme val="minor"/>
    </font>
    <font>
      <sz val="12"/>
      <name val="Calibri"/>
      <family val="2"/>
      <scheme val="minor"/>
    </font>
    <font>
      <b/>
      <i/>
      <sz val="12"/>
      <name val="Calibri"/>
      <family val="2"/>
      <scheme val="minor"/>
    </font>
    <font>
      <b/>
      <sz val="10"/>
      <name val="Calibri"/>
      <family val="2"/>
      <scheme val="minor"/>
    </font>
    <font>
      <b/>
      <u val="doubleAccounting"/>
      <sz val="12"/>
      <name val="Calibri"/>
      <family val="2"/>
      <scheme val="minor"/>
    </font>
    <font>
      <b/>
      <u val="singleAccounting"/>
      <sz val="12"/>
      <name val="Calibri"/>
      <family val="2"/>
      <scheme val="minor"/>
    </font>
    <font>
      <b/>
      <u/>
      <sz val="14"/>
      <name val="Calibri"/>
      <family val="2"/>
      <scheme val="minor"/>
    </font>
    <font>
      <sz val="11"/>
      <name val="Calibri"/>
      <family val="2"/>
      <scheme val="minor"/>
    </font>
    <font>
      <sz val="9"/>
      <name val="Calibri"/>
      <family val="2"/>
      <scheme val="minor"/>
    </font>
    <font>
      <b/>
      <sz val="11"/>
      <name val="Calibri"/>
      <family val="2"/>
      <scheme val="minor"/>
    </font>
  </fonts>
  <fills count="2">
    <fill>
      <patternFill patternType="none"/>
    </fill>
    <fill>
      <patternFill patternType="gray125"/>
    </fill>
  </fills>
  <borders count="2">
    <border>
      <left/>
      <right/>
      <top/>
      <bottom/>
      <diagonal/>
    </border>
    <border>
      <left/>
      <right/>
      <top/>
      <bottom style="double">
        <color indexed="64"/>
      </bottom>
      <diagonal/>
    </border>
  </borders>
  <cellStyleXfs count="4">
    <xf numFmtId="0" fontId="0" fillId="0" borderId="0"/>
    <xf numFmtId="165" fontId="1" fillId="0" borderId="0" applyFont="0" applyFill="0" applyBorder="0" applyAlignment="0" applyProtection="0"/>
    <xf numFmtId="164" fontId="1" fillId="0" borderId="0" applyFont="0" applyFill="0" applyBorder="0" applyAlignment="0" applyProtection="0"/>
    <xf numFmtId="166" fontId="2" fillId="0" borderId="0" applyFont="0" applyFill="0" applyBorder="0" applyAlignment="0" applyProtection="0"/>
  </cellStyleXfs>
  <cellXfs count="66">
    <xf numFmtId="0" fontId="0" fillId="0" borderId="0" xfId="0"/>
    <xf numFmtId="0" fontId="3" fillId="0" borderId="0" xfId="0" applyFont="1"/>
    <xf numFmtId="168" fontId="0" fillId="0" borderId="0" xfId="1" applyNumberFormat="1" applyFont="1"/>
    <xf numFmtId="165" fontId="5" fillId="0" borderId="0" xfId="1" applyFont="1" applyAlignment="1">
      <alignment vertical="top" wrapText="1"/>
    </xf>
    <xf numFmtId="165" fontId="5" fillId="0" borderId="0" xfId="1" applyFont="1" applyAlignment="1">
      <alignment horizontal="left" vertical="top" wrapText="1"/>
    </xf>
    <xf numFmtId="165" fontId="5" fillId="0" borderId="0" xfId="1" applyFont="1" applyBorder="1" applyAlignment="1">
      <alignment horizontal="left" vertical="top" wrapText="1"/>
    </xf>
    <xf numFmtId="168" fontId="6" fillId="0" borderId="0" xfId="1" applyNumberFormat="1" applyFont="1" applyAlignment="1">
      <alignment vertical="top" wrapText="1"/>
    </xf>
    <xf numFmtId="165" fontId="0" fillId="0" borderId="0" xfId="1" applyFont="1" applyAlignment="1">
      <alignment vertical="top" wrapText="1"/>
    </xf>
    <xf numFmtId="165" fontId="0" fillId="0" borderId="0" xfId="0" applyNumberFormat="1"/>
    <xf numFmtId="168" fontId="8" fillId="0" borderId="0" xfId="1" applyNumberFormat="1" applyFont="1"/>
    <xf numFmtId="168" fontId="7" fillId="0" borderId="0" xfId="1" applyNumberFormat="1" applyFont="1" applyAlignment="1">
      <alignment vertical="top" wrapText="1"/>
    </xf>
    <xf numFmtId="14" fontId="4" fillId="0" borderId="0" xfId="1" applyNumberFormat="1" applyFont="1" applyAlignment="1">
      <alignment horizontal="left" vertical="center" wrapText="1"/>
    </xf>
    <xf numFmtId="165" fontId="9" fillId="0" borderId="0" xfId="1" applyFont="1" applyAlignment="1">
      <alignment vertical="top" wrapText="1"/>
    </xf>
    <xf numFmtId="165" fontId="9" fillId="0" borderId="0" xfId="0" applyNumberFormat="1" applyFont="1"/>
    <xf numFmtId="165" fontId="6" fillId="0" borderId="0" xfId="1" applyFont="1" applyFill="1" applyAlignment="1">
      <alignment vertical="top" wrapText="1"/>
    </xf>
    <xf numFmtId="0" fontId="10" fillId="0" borderId="0" xfId="0" applyFont="1"/>
    <xf numFmtId="164" fontId="11" fillId="0" borderId="0" xfId="2" applyFont="1" applyAlignment="1">
      <alignment horizontal="center"/>
    </xf>
    <xf numFmtId="168" fontId="11" fillId="0" borderId="0" xfId="2" applyNumberFormat="1" applyFont="1" applyAlignment="1">
      <alignment horizontal="center"/>
    </xf>
    <xf numFmtId="0" fontId="12" fillId="0" borderId="0" xfId="0" applyFont="1"/>
    <xf numFmtId="1" fontId="11" fillId="0" borderId="0" xfId="3" applyNumberFormat="1" applyFont="1" applyAlignment="1">
      <alignment horizontal="center"/>
    </xf>
    <xf numFmtId="0" fontId="11" fillId="0" borderId="0" xfId="0" applyFont="1"/>
    <xf numFmtId="168" fontId="10" fillId="0" borderId="0" xfId="3" applyNumberFormat="1" applyFont="1" applyAlignment="1">
      <alignment horizontal="center"/>
    </xf>
    <xf numFmtId="166" fontId="10" fillId="0" borderId="0" xfId="3" applyFont="1" applyAlignment="1">
      <alignment horizontal="center"/>
    </xf>
    <xf numFmtId="0" fontId="13" fillId="0" borderId="0" xfId="0" applyFont="1"/>
    <xf numFmtId="168" fontId="12" fillId="0" borderId="0" xfId="1" applyNumberFormat="1" applyFont="1"/>
    <xf numFmtId="168" fontId="8" fillId="0" borderId="0" xfId="1" applyNumberFormat="1" applyFont="1" applyAlignment="1">
      <alignment horizontal="center"/>
    </xf>
    <xf numFmtId="168" fontId="8" fillId="0" borderId="0" xfId="1" applyNumberFormat="1" applyFont="1" applyAlignment="1">
      <alignment horizontal="right"/>
    </xf>
    <xf numFmtId="166" fontId="15" fillId="0" borderId="0" xfId="3" applyFont="1"/>
    <xf numFmtId="168" fontId="15" fillId="0" borderId="0" xfId="3" applyNumberFormat="1" applyFont="1"/>
    <xf numFmtId="168" fontId="12" fillId="0" borderId="0" xfId="1" applyNumberFormat="1" applyFont="1" applyAlignment="1">
      <alignment horizontal="center"/>
    </xf>
    <xf numFmtId="166" fontId="16" fillId="0" borderId="0" xfId="3" applyFont="1"/>
    <xf numFmtId="166" fontId="11" fillId="0" borderId="0" xfId="3" applyFont="1" applyBorder="1"/>
    <xf numFmtId="166" fontId="11" fillId="0" borderId="1" xfId="3" applyFont="1" applyBorder="1"/>
    <xf numFmtId="0" fontId="14" fillId="0" borderId="0" xfId="0" applyFont="1"/>
    <xf numFmtId="0" fontId="8" fillId="0" borderId="0" xfId="0" applyFont="1"/>
    <xf numFmtId="168" fontId="8" fillId="0" borderId="0" xfId="0" applyNumberFormat="1" applyFont="1" applyAlignment="1">
      <alignment horizontal="center"/>
    </xf>
    <xf numFmtId="168" fontId="11" fillId="0" borderId="0" xfId="1" applyNumberFormat="1" applyFont="1" applyAlignment="1">
      <alignment vertical="top" wrapText="1"/>
    </xf>
    <xf numFmtId="0" fontId="9" fillId="0" borderId="0" xfId="0" applyFont="1"/>
    <xf numFmtId="0" fontId="8" fillId="0" borderId="0" xfId="0" applyFont="1" applyAlignment="1">
      <alignment horizontal="center"/>
    </xf>
    <xf numFmtId="49" fontId="9" fillId="0" borderId="0" xfId="0" applyNumberFormat="1" applyFont="1" applyAlignment="1">
      <alignment horizontal="left"/>
    </xf>
    <xf numFmtId="165" fontId="10" fillId="0" borderId="0" xfId="1" applyFont="1" applyAlignment="1">
      <alignment vertical="top" wrapText="1"/>
    </xf>
    <xf numFmtId="0" fontId="17" fillId="0" borderId="0" xfId="0" applyFont="1"/>
    <xf numFmtId="168" fontId="19" fillId="0" borderId="0" xfId="1" applyNumberFormat="1" applyFont="1" applyAlignment="1">
      <alignment horizontal="center" vertical="center"/>
    </xf>
    <xf numFmtId="0" fontId="18" fillId="0" borderId="0" xfId="0" applyFont="1"/>
    <xf numFmtId="168" fontId="0" fillId="0" borderId="0" xfId="1" applyNumberFormat="1" applyFont="1" applyFill="1"/>
    <xf numFmtId="168" fontId="18" fillId="0" borderId="0" xfId="1" applyNumberFormat="1" applyFont="1" applyFill="1"/>
    <xf numFmtId="165" fontId="18" fillId="0" borderId="0" xfId="1" applyFont="1" applyFill="1"/>
    <xf numFmtId="168" fontId="11" fillId="0" borderId="0" xfId="1" applyNumberFormat="1" applyFont="1" applyFill="1" applyAlignment="1">
      <alignment horizontal="center"/>
    </xf>
    <xf numFmtId="168" fontId="12" fillId="0" borderId="0" xfId="1" applyNumberFormat="1" applyFont="1" applyFill="1" applyAlignment="1">
      <alignment horizontal="center"/>
    </xf>
    <xf numFmtId="168" fontId="11" fillId="0" borderId="0" xfId="2" applyNumberFormat="1" applyFont="1" applyFill="1" applyAlignment="1">
      <alignment horizontal="center"/>
    </xf>
    <xf numFmtId="1" fontId="11" fillId="0" borderId="0" xfId="3" applyNumberFormat="1" applyFont="1" applyFill="1" applyAlignment="1">
      <alignment horizontal="center"/>
    </xf>
    <xf numFmtId="1" fontId="12" fillId="0" borderId="0" xfId="3" applyNumberFormat="1" applyFont="1" applyFill="1" applyAlignment="1">
      <alignment horizontal="center"/>
    </xf>
    <xf numFmtId="168" fontId="10" fillId="0" borderId="0" xfId="1" applyNumberFormat="1" applyFont="1" applyFill="1" applyAlignment="1">
      <alignment horizontal="center"/>
    </xf>
    <xf numFmtId="168" fontId="8" fillId="0" borderId="0" xfId="1" applyNumberFormat="1" applyFont="1" applyFill="1"/>
    <xf numFmtId="168" fontId="11" fillId="0" borderId="0" xfId="1" applyNumberFormat="1" applyFont="1" applyFill="1" applyAlignment="1">
      <alignment vertical="top" wrapText="1"/>
    </xf>
    <xf numFmtId="168" fontId="15" fillId="0" borderId="0" xfId="3" applyNumberFormat="1" applyFont="1" applyFill="1"/>
    <xf numFmtId="167" fontId="11" fillId="0" borderId="1" xfId="3" applyNumberFormat="1" applyFont="1" applyFill="1" applyBorder="1"/>
    <xf numFmtId="165" fontId="10" fillId="0" borderId="0" xfId="1" applyFont="1" applyFill="1" applyAlignment="1">
      <alignment vertical="top" wrapText="1"/>
    </xf>
    <xf numFmtId="165" fontId="5" fillId="0" borderId="0" xfId="1" applyFont="1" applyFill="1" applyAlignment="1">
      <alignment horizontal="left" vertical="top" wrapText="1"/>
    </xf>
    <xf numFmtId="168" fontId="10" fillId="0" borderId="0" xfId="3" applyNumberFormat="1" applyFont="1" applyFill="1" applyAlignment="1">
      <alignment horizontal="center"/>
    </xf>
    <xf numFmtId="168" fontId="12" fillId="0" borderId="0" xfId="1" applyNumberFormat="1" applyFont="1" applyFill="1"/>
    <xf numFmtId="168" fontId="13" fillId="0" borderId="0" xfId="1" applyNumberFormat="1" applyFont="1" applyFill="1"/>
    <xf numFmtId="168" fontId="0" fillId="0" borderId="0" xfId="0" applyNumberFormat="1"/>
    <xf numFmtId="0" fontId="0" fillId="0" borderId="0" xfId="0" applyAlignment="1">
      <alignment vertical="top" wrapText="1"/>
    </xf>
    <xf numFmtId="166" fontId="18" fillId="0" borderId="0" xfId="3" applyFont="1"/>
    <xf numFmtId="0" fontId="20" fillId="0" borderId="0" xfId="0" applyFont="1" applyAlignment="1">
      <alignment horizontal="left" vertical="top" wrapText="1"/>
    </xf>
  </cellXfs>
  <cellStyles count="4">
    <cellStyle name="Comma" xfId="1" builtinId="3"/>
    <cellStyle name="Comma [0]" xfId="2" builtinId="6"/>
    <cellStyle name="Comma [0]_Acc'tsanalApl2004" xfId="3" xr:uid="{00000000-0005-0000-0000-000000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J87"/>
  <sheetViews>
    <sheetView tabSelected="1" topLeftCell="B1" zoomScaleNormal="100" workbookViewId="0">
      <selection activeCell="G37" sqref="G37"/>
    </sheetView>
  </sheetViews>
  <sheetFormatPr defaultColWidth="9.109375" defaultRowHeight="14.4" x14ac:dyDescent="0.3"/>
  <cols>
    <col min="1" max="1" width="3" customWidth="1"/>
    <col min="2" max="2" width="47.109375" customWidth="1"/>
    <col min="3" max="3" width="3.44140625" customWidth="1"/>
    <col min="4" max="4" width="17" customWidth="1"/>
    <col min="5" max="5" width="17" bestFit="1" customWidth="1"/>
    <col min="6" max="6" width="2.6640625" customWidth="1"/>
    <col min="7" max="7" width="13.5546875" style="44" customWidth="1"/>
    <col min="8" max="8" width="13" customWidth="1"/>
    <col min="9" max="11" width="14.6640625" bestFit="1" customWidth="1"/>
    <col min="12" max="12" width="12.33203125" bestFit="1" customWidth="1"/>
    <col min="13" max="13" width="11.109375" bestFit="1" customWidth="1"/>
    <col min="14" max="14" width="12.33203125" bestFit="1" customWidth="1"/>
    <col min="15" max="15" width="13.5546875" bestFit="1" customWidth="1"/>
    <col min="16" max="16" width="12.33203125" bestFit="1" customWidth="1"/>
    <col min="17" max="17" width="13.5546875" bestFit="1" customWidth="1"/>
    <col min="18" max="19" width="11.5546875" bestFit="1" customWidth="1"/>
    <col min="20" max="20" width="12.6640625" bestFit="1" customWidth="1"/>
    <col min="21" max="21" width="11.5546875" bestFit="1" customWidth="1"/>
    <col min="22" max="22" width="12.6640625" bestFit="1" customWidth="1"/>
    <col min="24" max="24" width="10.44140625" bestFit="1" customWidth="1"/>
    <col min="36" max="36" width="10.88671875" bestFit="1" customWidth="1"/>
  </cols>
  <sheetData>
    <row r="1" spans="2:26" ht="18" x14ac:dyDescent="0.35">
      <c r="B1" s="41" t="s">
        <v>63</v>
      </c>
      <c r="C1" s="1"/>
      <c r="D1" s="1"/>
      <c r="E1" s="1"/>
    </row>
    <row r="2" spans="2:26" ht="18" x14ac:dyDescent="0.35">
      <c r="B2" s="41"/>
      <c r="C2" s="1"/>
      <c r="D2" s="1"/>
      <c r="E2" s="1"/>
    </row>
    <row r="3" spans="2:26" s="63" customFormat="1" ht="53.25" customHeight="1" x14ac:dyDescent="0.3">
      <c r="B3" s="65" t="s">
        <v>64</v>
      </c>
      <c r="C3" s="65"/>
      <c r="D3" s="65"/>
      <c r="E3" s="65"/>
      <c r="F3" s="65"/>
      <c r="G3" s="65"/>
      <c r="H3" s="65"/>
      <c r="I3" s="65"/>
      <c r="J3" s="65"/>
    </row>
    <row r="4" spans="2:26" ht="18" x14ac:dyDescent="0.35">
      <c r="B4" s="41"/>
      <c r="C4" s="1"/>
      <c r="D4" s="1"/>
      <c r="E4" s="1"/>
    </row>
    <row r="5" spans="2:26" ht="16.5" customHeight="1" x14ac:dyDescent="0.3">
      <c r="B5" s="33" t="s">
        <v>28</v>
      </c>
      <c r="C5" s="1"/>
      <c r="D5" s="1"/>
      <c r="E5" s="1"/>
      <c r="I5" t="s">
        <v>23</v>
      </c>
      <c r="J5" t="s">
        <v>23</v>
      </c>
    </row>
    <row r="6" spans="2:26" ht="15.6" x14ac:dyDescent="0.3">
      <c r="B6" s="15"/>
      <c r="C6" s="16"/>
      <c r="D6" s="49" t="s">
        <v>21</v>
      </c>
      <c r="E6" s="17" t="s">
        <v>21</v>
      </c>
      <c r="F6" s="34"/>
      <c r="G6" s="47" t="s">
        <v>22</v>
      </c>
      <c r="H6" s="48" t="s">
        <v>25</v>
      </c>
      <c r="I6" s="17" t="s">
        <v>0</v>
      </c>
      <c r="J6" s="17" t="s">
        <v>0</v>
      </c>
      <c r="L6" s="3"/>
      <c r="M6" s="3"/>
      <c r="N6" s="3"/>
      <c r="O6" s="4"/>
      <c r="P6" s="4"/>
      <c r="Q6" s="4"/>
      <c r="R6" s="3"/>
      <c r="S6" s="4"/>
      <c r="T6" s="5"/>
      <c r="U6" s="5"/>
      <c r="V6" s="5"/>
      <c r="W6" s="5"/>
      <c r="X6" s="3"/>
      <c r="Y6" s="3"/>
      <c r="Z6" s="4"/>
    </row>
    <row r="7" spans="2:26" ht="15.6" x14ac:dyDescent="0.3">
      <c r="B7" s="18"/>
      <c r="C7" s="16"/>
      <c r="D7" s="49" t="s">
        <v>0</v>
      </c>
      <c r="E7" s="17" t="s">
        <v>0</v>
      </c>
      <c r="F7" s="34"/>
      <c r="G7" s="49" t="s">
        <v>0</v>
      </c>
      <c r="H7" s="48" t="s">
        <v>24</v>
      </c>
      <c r="I7" s="19">
        <v>2022</v>
      </c>
      <c r="J7" s="19">
        <v>2021</v>
      </c>
    </row>
    <row r="8" spans="2:26" ht="15.6" x14ac:dyDescent="0.3">
      <c r="B8" s="20" t="s">
        <v>1</v>
      </c>
      <c r="C8" s="19"/>
      <c r="D8" s="50">
        <v>2024</v>
      </c>
      <c r="E8" s="19">
        <v>2023</v>
      </c>
      <c r="F8" s="34"/>
      <c r="G8" s="50">
        <v>2023</v>
      </c>
      <c r="H8" s="51">
        <v>2023</v>
      </c>
      <c r="I8" s="21" t="s">
        <v>2</v>
      </c>
      <c r="J8" s="21" t="s">
        <v>2</v>
      </c>
    </row>
    <row r="9" spans="2:26" ht="15.6" x14ac:dyDescent="0.3">
      <c r="B9" s="18"/>
      <c r="C9" s="22"/>
      <c r="D9" s="59" t="s">
        <v>2</v>
      </c>
      <c r="E9" s="21" t="s">
        <v>2</v>
      </c>
      <c r="F9" s="34"/>
      <c r="G9" s="52" t="s">
        <v>2</v>
      </c>
      <c r="H9" s="48" t="s">
        <v>2</v>
      </c>
      <c r="I9" s="35" t="s">
        <v>27</v>
      </c>
      <c r="J9" s="35" t="s">
        <v>27</v>
      </c>
    </row>
    <row r="10" spans="2:26" ht="15.6" x14ac:dyDescent="0.3">
      <c r="B10" s="23" t="s">
        <v>3</v>
      </c>
      <c r="C10" s="42"/>
      <c r="D10" s="60"/>
      <c r="E10" s="24"/>
      <c r="F10" s="34"/>
      <c r="G10" s="53"/>
      <c r="H10" s="34"/>
      <c r="I10" s="34"/>
      <c r="J10" s="34"/>
    </row>
    <row r="11" spans="2:26" ht="15.6" x14ac:dyDescent="0.3">
      <c r="B11" s="18" t="s">
        <v>4</v>
      </c>
      <c r="C11" s="42">
        <v>1</v>
      </c>
      <c r="D11" s="60">
        <v>30000</v>
      </c>
      <c r="E11" s="60">
        <v>30000</v>
      </c>
      <c r="F11" s="34"/>
      <c r="G11" s="64">
        <v>21464.28</v>
      </c>
      <c r="H11" s="54">
        <f>-E11+G11</f>
        <v>-8535.7200000000012</v>
      </c>
      <c r="I11" s="25">
        <v>20166.599999999999</v>
      </c>
      <c r="J11" s="25">
        <v>7489</v>
      </c>
    </row>
    <row r="12" spans="2:26" ht="15.6" x14ac:dyDescent="0.3">
      <c r="B12" s="18" t="s">
        <v>5</v>
      </c>
      <c r="C12" s="42">
        <v>2</v>
      </c>
      <c r="D12" s="60">
        <v>100000</v>
      </c>
      <c r="E12" s="60">
        <v>75000</v>
      </c>
      <c r="F12" s="34"/>
      <c r="G12" s="64">
        <v>88543</v>
      </c>
      <c r="H12" s="54">
        <f t="shared" ref="H12:H18" si="0">-E12+G12</f>
        <v>13543</v>
      </c>
      <c r="I12" s="9">
        <v>66701.600000000006</v>
      </c>
      <c r="J12" s="9">
        <v>73960</v>
      </c>
    </row>
    <row r="13" spans="2:26" ht="15.6" x14ac:dyDescent="0.3">
      <c r="B13" s="18" t="s">
        <v>6</v>
      </c>
      <c r="C13" s="42">
        <v>3</v>
      </c>
      <c r="D13" s="60">
        <v>30000</v>
      </c>
      <c r="E13" s="60">
        <v>30000</v>
      </c>
      <c r="F13" s="34"/>
      <c r="G13" s="64">
        <v>54889</v>
      </c>
      <c r="H13" s="54">
        <f t="shared" si="0"/>
        <v>24889</v>
      </c>
      <c r="I13" s="9">
        <v>24757</v>
      </c>
      <c r="J13" s="9">
        <v>50589.97</v>
      </c>
    </row>
    <row r="14" spans="2:26" ht="15.6" x14ac:dyDescent="0.3">
      <c r="B14" s="18" t="s">
        <v>7</v>
      </c>
      <c r="C14" s="42">
        <v>4</v>
      </c>
      <c r="D14" s="60">
        <v>500</v>
      </c>
      <c r="E14" s="60">
        <v>0</v>
      </c>
      <c r="F14" s="34"/>
      <c r="G14" s="64">
        <v>253</v>
      </c>
      <c r="H14" s="54">
        <f t="shared" si="0"/>
        <v>253</v>
      </c>
      <c r="I14" s="9">
        <v>372</v>
      </c>
      <c r="J14" s="9">
        <v>0</v>
      </c>
    </row>
    <row r="15" spans="2:26" ht="15.6" x14ac:dyDescent="0.3">
      <c r="B15" s="18" t="s">
        <v>20</v>
      </c>
      <c r="C15" s="42"/>
      <c r="D15" s="60">
        <v>300</v>
      </c>
      <c r="E15" s="60">
        <v>0</v>
      </c>
      <c r="F15" s="34"/>
      <c r="G15" s="64">
        <v>336.2</v>
      </c>
      <c r="H15" s="54">
        <f t="shared" si="0"/>
        <v>336.2</v>
      </c>
      <c r="I15" s="9">
        <v>0</v>
      </c>
      <c r="J15" s="9">
        <v>262.75</v>
      </c>
    </row>
    <row r="16" spans="2:26" ht="15.6" x14ac:dyDescent="0.3">
      <c r="B16" s="18" t="s">
        <v>8</v>
      </c>
      <c r="C16" s="42">
        <v>5</v>
      </c>
      <c r="D16" s="60">
        <v>7500</v>
      </c>
      <c r="E16" s="60">
        <v>10000</v>
      </c>
      <c r="F16" s="34"/>
      <c r="G16" s="64">
        <v>3364</v>
      </c>
      <c r="H16" s="54">
        <f t="shared" si="0"/>
        <v>-6636</v>
      </c>
      <c r="I16" s="9">
        <v>30</v>
      </c>
      <c r="J16" s="9">
        <v>0</v>
      </c>
    </row>
    <row r="17" spans="2:24" ht="15.6" x14ac:dyDescent="0.3">
      <c r="B17" s="18" t="s">
        <v>19</v>
      </c>
      <c r="C17" s="42">
        <v>6</v>
      </c>
      <c r="D17" s="60">
        <v>15000</v>
      </c>
      <c r="E17" s="60">
        <v>15000</v>
      </c>
      <c r="F17" s="34"/>
      <c r="G17" s="64">
        <v>15336.41</v>
      </c>
      <c r="H17" s="54">
        <f t="shared" si="0"/>
        <v>336.40999999999985</v>
      </c>
      <c r="I17" s="26">
        <v>16203</v>
      </c>
      <c r="J17" s="26">
        <v>12605.69</v>
      </c>
      <c r="L17" s="3"/>
      <c r="M17" s="4"/>
      <c r="N17" s="4"/>
      <c r="O17" s="4"/>
      <c r="P17" s="3"/>
      <c r="Q17" s="4"/>
      <c r="R17" s="5"/>
      <c r="S17" s="5"/>
      <c r="T17" s="5"/>
      <c r="U17" s="5"/>
      <c r="V17" s="3"/>
      <c r="W17" s="3"/>
      <c r="X17" s="4"/>
    </row>
    <row r="18" spans="2:24" ht="15.6" x14ac:dyDescent="0.3">
      <c r="B18" s="18" t="s">
        <v>17</v>
      </c>
      <c r="C18" s="42"/>
      <c r="D18" s="60">
        <v>0</v>
      </c>
      <c r="E18" s="60">
        <v>0</v>
      </c>
      <c r="F18" s="34"/>
      <c r="G18" s="64">
        <v>30027</v>
      </c>
      <c r="H18" s="54">
        <f t="shared" si="0"/>
        <v>30027</v>
      </c>
      <c r="I18" s="29">
        <v>42430</v>
      </c>
      <c r="J18" s="29">
        <v>34520</v>
      </c>
      <c r="M18" s="6"/>
      <c r="Q18" s="6"/>
      <c r="R18" s="6"/>
      <c r="S18" s="6"/>
      <c r="T18" s="6"/>
      <c r="U18" s="6"/>
      <c r="V18" s="6"/>
      <c r="W18" s="6"/>
      <c r="X18" s="6"/>
    </row>
    <row r="19" spans="2:24" ht="17.399999999999999" x14ac:dyDescent="0.45">
      <c r="B19" s="20" t="s">
        <v>9</v>
      </c>
      <c r="C19" s="42"/>
      <c r="D19" s="55">
        <f t="shared" ref="D19:J19" si="1">SUM(D11:D18)</f>
        <v>183300</v>
      </c>
      <c r="E19" s="55">
        <f t="shared" si="1"/>
        <v>160000</v>
      </c>
      <c r="F19" s="28">
        <f t="shared" si="1"/>
        <v>0</v>
      </c>
      <c r="G19" s="55">
        <f t="shared" si="1"/>
        <v>214212.89</v>
      </c>
      <c r="H19" s="55">
        <f t="shared" si="1"/>
        <v>54212.89</v>
      </c>
      <c r="I19" s="28">
        <f t="shared" si="1"/>
        <v>170660.2</v>
      </c>
      <c r="J19" s="28">
        <f t="shared" si="1"/>
        <v>179427.41</v>
      </c>
    </row>
    <row r="20" spans="2:24" ht="15.6" x14ac:dyDescent="0.3">
      <c r="B20" s="34"/>
      <c r="C20" s="42"/>
      <c r="D20" s="53"/>
      <c r="E20" s="53"/>
      <c r="F20" s="34"/>
      <c r="G20" s="53"/>
      <c r="H20" s="34"/>
      <c r="I20" s="9"/>
      <c r="J20" s="9"/>
    </row>
    <row r="21" spans="2:24" ht="15.6" x14ac:dyDescent="0.3">
      <c r="B21" s="23" t="s">
        <v>10</v>
      </c>
      <c r="C21" s="42"/>
      <c r="D21" s="61"/>
      <c r="E21" s="61"/>
      <c r="F21" s="34"/>
      <c r="G21" s="53"/>
      <c r="H21" s="34"/>
      <c r="I21" s="9"/>
      <c r="J21" s="9"/>
    </row>
    <row r="22" spans="2:24" ht="15.6" x14ac:dyDescent="0.3">
      <c r="B22" s="18" t="s">
        <v>11</v>
      </c>
      <c r="C22" s="42">
        <v>7</v>
      </c>
      <c r="D22" s="60">
        <v>55000</v>
      </c>
      <c r="E22" s="60">
        <v>55000</v>
      </c>
      <c r="F22" s="34"/>
      <c r="G22" s="64">
        <v>54240</v>
      </c>
      <c r="H22" s="54">
        <f t="shared" ref="H22:H30" si="2">-E22+G22</f>
        <v>-760</v>
      </c>
      <c r="I22" s="9">
        <v>54240</v>
      </c>
      <c r="J22" s="9">
        <v>53140.80000000001</v>
      </c>
      <c r="L22" s="9"/>
      <c r="M22" s="62"/>
    </row>
    <row r="23" spans="2:24" ht="15.6" x14ac:dyDescent="0.3">
      <c r="B23" s="18" t="s">
        <v>29</v>
      </c>
      <c r="C23" s="42">
        <v>8</v>
      </c>
      <c r="D23" s="60">
        <f>E74</f>
        <v>37500</v>
      </c>
      <c r="E23" s="60">
        <v>35000</v>
      </c>
      <c r="F23" s="34"/>
      <c r="G23" s="64">
        <v>36242</v>
      </c>
      <c r="H23" s="54">
        <f t="shared" si="2"/>
        <v>1242</v>
      </c>
      <c r="I23" s="9">
        <v>32516</v>
      </c>
      <c r="J23" s="9">
        <v>28537.9</v>
      </c>
      <c r="L23" s="9"/>
      <c r="M23" s="62"/>
    </row>
    <row r="24" spans="2:24" ht="15.6" x14ac:dyDescent="0.3">
      <c r="B24" s="18" t="s">
        <v>41</v>
      </c>
      <c r="C24" s="42"/>
      <c r="D24" s="60">
        <f>E80</f>
        <v>26540</v>
      </c>
      <c r="E24" s="60">
        <v>27000</v>
      </c>
      <c r="F24" s="34"/>
      <c r="G24" s="64">
        <v>24356.599999999995</v>
      </c>
      <c r="H24" s="54">
        <f t="shared" si="2"/>
        <v>-2643.4000000000051</v>
      </c>
      <c r="I24" s="9">
        <v>26579</v>
      </c>
      <c r="J24" s="9">
        <v>24800.700000000012</v>
      </c>
      <c r="L24" s="9"/>
      <c r="M24" s="62"/>
    </row>
    <row r="25" spans="2:24" ht="15.6" x14ac:dyDescent="0.3">
      <c r="B25" s="18" t="s">
        <v>12</v>
      </c>
      <c r="C25" s="42"/>
      <c r="D25" s="60">
        <v>1000</v>
      </c>
      <c r="E25" s="60">
        <v>1000</v>
      </c>
      <c r="F25" s="34"/>
      <c r="G25" s="64">
        <v>0</v>
      </c>
      <c r="H25" s="54">
        <f t="shared" si="2"/>
        <v>-1000</v>
      </c>
      <c r="I25" s="9">
        <v>0</v>
      </c>
      <c r="J25" s="9">
        <v>0</v>
      </c>
      <c r="L25" s="9"/>
      <c r="M25" s="9"/>
    </row>
    <row r="26" spans="2:24" ht="15.6" x14ac:dyDescent="0.3">
      <c r="B26" s="18" t="s">
        <v>26</v>
      </c>
      <c r="C26" s="42">
        <v>9</v>
      </c>
      <c r="D26" s="60">
        <f>E87</f>
        <v>23300</v>
      </c>
      <c r="E26" s="60">
        <v>24500</v>
      </c>
      <c r="F26" s="34"/>
      <c r="G26" s="64">
        <v>22441.105000000003</v>
      </c>
      <c r="H26" s="54">
        <f t="shared" si="2"/>
        <v>-2058.8949999999968</v>
      </c>
      <c r="I26" s="9">
        <v>23493</v>
      </c>
      <c r="J26" s="9">
        <v>21268.495000000003</v>
      </c>
    </row>
    <row r="27" spans="2:24" ht="15.6" x14ac:dyDescent="0.3">
      <c r="B27" s="18" t="s">
        <v>13</v>
      </c>
      <c r="C27" s="42">
        <v>10</v>
      </c>
      <c r="D27" s="60">
        <f>G68</f>
        <v>16625</v>
      </c>
      <c r="E27" s="60">
        <v>16175</v>
      </c>
      <c r="F27" s="34"/>
      <c r="G27" s="64">
        <v>6762.59</v>
      </c>
      <c r="H27" s="54">
        <f t="shared" si="2"/>
        <v>-9412.41</v>
      </c>
      <c r="I27" s="9">
        <v>12185</v>
      </c>
      <c r="J27" s="9">
        <v>10555.5</v>
      </c>
    </row>
    <row r="28" spans="2:24" ht="15.6" x14ac:dyDescent="0.3">
      <c r="B28" s="18" t="s">
        <v>14</v>
      </c>
      <c r="C28" s="42"/>
      <c r="D28" s="60">
        <v>3000</v>
      </c>
      <c r="E28" s="60">
        <v>3000</v>
      </c>
      <c r="F28" s="34"/>
      <c r="G28" s="64">
        <v>2509</v>
      </c>
      <c r="H28" s="54">
        <f t="shared" si="2"/>
        <v>-491</v>
      </c>
      <c r="I28" s="9">
        <v>3000</v>
      </c>
      <c r="J28" s="9">
        <v>3000</v>
      </c>
    </row>
    <row r="29" spans="2:24" ht="15.6" x14ac:dyDescent="0.3">
      <c r="B29" s="18" t="s">
        <v>18</v>
      </c>
      <c r="C29" s="42"/>
      <c r="D29" s="60">
        <v>0</v>
      </c>
      <c r="E29" s="60">
        <v>0</v>
      </c>
      <c r="F29" s="34"/>
      <c r="G29" s="64">
        <v>30027</v>
      </c>
      <c r="H29" s="54">
        <f t="shared" si="2"/>
        <v>30027</v>
      </c>
      <c r="I29" s="9">
        <v>42430</v>
      </c>
      <c r="J29" s="9">
        <v>34520</v>
      </c>
    </row>
    <row r="30" spans="2:24" ht="17.399999999999999" x14ac:dyDescent="0.45">
      <c r="B30" s="20" t="s">
        <v>15</v>
      </c>
      <c r="C30" s="27"/>
      <c r="D30" s="55">
        <f>SUM(D22:D29)</f>
        <v>162965</v>
      </c>
      <c r="E30" s="55">
        <f>SUM(E22:E29)</f>
        <v>161675</v>
      </c>
      <c r="F30" s="28">
        <f>SUM(F22:F29)</f>
        <v>0</v>
      </c>
      <c r="G30" s="55">
        <f>SUM(G22:G29)</f>
        <v>176578.29499999998</v>
      </c>
      <c r="H30" s="55">
        <f t="shared" si="2"/>
        <v>14903.294999999984</v>
      </c>
      <c r="I30" s="28">
        <f>SUM(I22:I29)</f>
        <v>194443</v>
      </c>
      <c r="J30" s="28">
        <f>SUM(J22:J29)</f>
        <v>175823.39500000002</v>
      </c>
    </row>
    <row r="31" spans="2:24" ht="18" customHeight="1" x14ac:dyDescent="0.45">
      <c r="B31" s="34"/>
      <c r="C31" s="9"/>
      <c r="D31" s="53"/>
      <c r="E31" s="53"/>
      <c r="F31" s="34"/>
      <c r="G31" s="53"/>
      <c r="H31" s="54"/>
      <c r="I31" s="30"/>
      <c r="J31" s="30"/>
    </row>
    <row r="32" spans="2:24" ht="16.2" thickBot="1" x14ac:dyDescent="0.35">
      <c r="B32" s="20" t="s">
        <v>16</v>
      </c>
      <c r="C32" s="31"/>
      <c r="D32" s="56">
        <f>D19-D30</f>
        <v>20335</v>
      </c>
      <c r="E32" s="56">
        <f>E19-E30</f>
        <v>-1675</v>
      </c>
      <c r="F32" s="34"/>
      <c r="G32" s="56">
        <f>G19-G30</f>
        <v>37634.59500000003</v>
      </c>
      <c r="H32" s="56">
        <f>+G32-E32</f>
        <v>39309.59500000003</v>
      </c>
      <c r="I32" s="32">
        <f>I19-I30</f>
        <v>-23782.799999999988</v>
      </c>
      <c r="J32" s="32">
        <f>J19-J30</f>
        <v>3604.0149999999849</v>
      </c>
    </row>
    <row r="33" spans="2:36" ht="16.2" thickTop="1" x14ac:dyDescent="0.3">
      <c r="B33" s="37"/>
      <c r="C33" s="34"/>
      <c r="D33" s="38"/>
      <c r="E33" s="38"/>
      <c r="F33" s="34"/>
      <c r="G33" s="53"/>
      <c r="H33" s="34"/>
      <c r="I33" s="36"/>
      <c r="J33" s="36"/>
    </row>
    <row r="34" spans="2:36" ht="15.6" x14ac:dyDescent="0.3">
      <c r="B34" s="39" t="s">
        <v>65</v>
      </c>
      <c r="C34" s="34"/>
      <c r="D34" s="34"/>
      <c r="E34" s="9"/>
      <c r="F34" s="34"/>
      <c r="G34" s="57"/>
      <c r="H34" s="57"/>
      <c r="I34" s="40"/>
      <c r="J34" s="40"/>
      <c r="K34" s="3"/>
      <c r="L34" s="3"/>
      <c r="M34" s="3"/>
      <c r="N34" s="4"/>
      <c r="O34" s="4"/>
      <c r="R34" s="4"/>
      <c r="S34" s="3"/>
      <c r="T34" s="4"/>
      <c r="U34" s="5"/>
    </row>
    <row r="35" spans="2:36" x14ac:dyDescent="0.3">
      <c r="E35" s="2"/>
      <c r="G35" s="14"/>
      <c r="H35" s="14"/>
      <c r="I35" s="14"/>
      <c r="J35" s="14"/>
      <c r="K35" s="14"/>
      <c r="L35" s="14"/>
      <c r="M35" s="14"/>
      <c r="N35" s="14"/>
      <c r="O35" s="14"/>
      <c r="R35" s="14"/>
      <c r="S35" s="14"/>
      <c r="T35" s="14"/>
      <c r="U35" s="14"/>
    </row>
    <row r="36" spans="2:36" x14ac:dyDescent="0.3">
      <c r="E36" s="2"/>
      <c r="G36"/>
    </row>
    <row r="37" spans="2:36" x14ac:dyDescent="0.3">
      <c r="B37" t="s">
        <v>30</v>
      </c>
      <c r="C37">
        <v>1</v>
      </c>
      <c r="D37" t="s">
        <v>66</v>
      </c>
      <c r="E37" s="2"/>
      <c r="G37"/>
      <c r="N37" s="3"/>
      <c r="O37" s="3"/>
      <c r="P37" s="4"/>
      <c r="Q37" s="3"/>
      <c r="R37" s="4"/>
      <c r="S37" s="4"/>
      <c r="T37" s="5"/>
      <c r="W37" s="5"/>
      <c r="X37" s="5"/>
      <c r="Y37" s="3"/>
      <c r="Z37" s="3"/>
      <c r="AA37" s="4"/>
      <c r="AB37" s="3"/>
      <c r="AC37" s="4"/>
      <c r="AD37" s="4"/>
      <c r="AE37" s="4"/>
      <c r="AF37" s="3"/>
      <c r="AG37" s="3"/>
      <c r="AH37" s="3"/>
      <c r="AI37" s="3"/>
    </row>
    <row r="38" spans="2:36" x14ac:dyDescent="0.3">
      <c r="E38" s="2"/>
      <c r="G38"/>
      <c r="N38" s="14"/>
      <c r="O38" s="14"/>
      <c r="P38" s="14"/>
      <c r="Q38" s="14"/>
      <c r="R38" s="14"/>
      <c r="S38" s="14"/>
      <c r="T38" s="14"/>
      <c r="W38" s="14"/>
      <c r="X38" s="14"/>
      <c r="Y38" s="14"/>
      <c r="Z38" s="14"/>
      <c r="AA38" s="14"/>
      <c r="AB38" s="14"/>
      <c r="AC38" s="14"/>
      <c r="AD38" s="14"/>
      <c r="AE38" s="14"/>
      <c r="AF38" s="14"/>
      <c r="AG38" s="14"/>
      <c r="AH38" s="14"/>
      <c r="AI38" s="14"/>
      <c r="AJ38" s="8"/>
    </row>
    <row r="39" spans="2:36" x14ac:dyDescent="0.3">
      <c r="B39" s="7"/>
      <c r="C39">
        <v>2</v>
      </c>
      <c r="D39" t="s">
        <v>67</v>
      </c>
      <c r="E39" s="2"/>
      <c r="G39"/>
    </row>
    <row r="40" spans="2:36" ht="15.6" x14ac:dyDescent="0.3">
      <c r="B40" s="12"/>
      <c r="E40" s="2"/>
      <c r="G40"/>
      <c r="T40" s="13"/>
    </row>
    <row r="41" spans="2:36" x14ac:dyDescent="0.3">
      <c r="B41" s="7"/>
      <c r="C41">
        <v>3</v>
      </c>
      <c r="D41" t="s">
        <v>68</v>
      </c>
      <c r="E41" s="2"/>
      <c r="G41" s="58"/>
      <c r="H41" s="58"/>
      <c r="I41" s="3"/>
      <c r="J41" s="3"/>
      <c r="K41" s="5"/>
      <c r="L41" s="5"/>
      <c r="M41" s="5"/>
    </row>
    <row r="42" spans="2:36" x14ac:dyDescent="0.3">
      <c r="B42" s="7"/>
      <c r="E42" s="10"/>
      <c r="G42" s="14"/>
      <c r="H42" s="14"/>
      <c r="I42" s="14"/>
      <c r="J42" s="14"/>
      <c r="K42" s="14"/>
      <c r="L42" s="14"/>
      <c r="M42" s="14"/>
    </row>
    <row r="43" spans="2:36" x14ac:dyDescent="0.3">
      <c r="B43" s="7"/>
      <c r="C43">
        <v>4</v>
      </c>
      <c r="D43" t="s">
        <v>69</v>
      </c>
      <c r="E43" s="10"/>
      <c r="G43" s="14"/>
      <c r="H43" s="14"/>
      <c r="I43" s="14"/>
      <c r="J43" s="14"/>
      <c r="K43" s="14"/>
      <c r="L43" s="14"/>
      <c r="M43" s="14"/>
    </row>
    <row r="44" spans="2:36" x14ac:dyDescent="0.3">
      <c r="B44" s="7"/>
      <c r="E44" s="10"/>
      <c r="G44" s="14"/>
      <c r="H44" s="14"/>
      <c r="I44" s="14"/>
      <c r="J44" s="14"/>
      <c r="K44" s="14"/>
      <c r="L44" s="14"/>
      <c r="M44" s="14"/>
    </row>
    <row r="45" spans="2:36" x14ac:dyDescent="0.3">
      <c r="B45" s="7"/>
      <c r="C45">
        <v>5</v>
      </c>
      <c r="D45" t="s">
        <v>70</v>
      </c>
      <c r="E45" s="10"/>
      <c r="G45" s="14"/>
      <c r="H45" s="14"/>
      <c r="I45" s="14"/>
      <c r="J45" s="14"/>
      <c r="K45" s="14"/>
      <c r="L45" s="14"/>
      <c r="M45" s="14"/>
    </row>
    <row r="46" spans="2:36" x14ac:dyDescent="0.3">
      <c r="B46" s="7"/>
      <c r="E46" s="10"/>
      <c r="G46" s="14"/>
      <c r="H46" s="14"/>
      <c r="I46" s="14"/>
      <c r="J46" s="14"/>
      <c r="K46" s="14"/>
      <c r="L46" s="14"/>
      <c r="M46" s="14"/>
    </row>
    <row r="47" spans="2:36" x14ac:dyDescent="0.3">
      <c r="B47" s="7"/>
      <c r="C47">
        <v>6</v>
      </c>
      <c r="D47" t="s">
        <v>45</v>
      </c>
      <c r="E47" s="10"/>
      <c r="G47" s="14"/>
      <c r="H47" s="14"/>
      <c r="I47" s="14"/>
      <c r="J47" s="14"/>
      <c r="K47" s="14"/>
      <c r="L47" s="14"/>
      <c r="M47" s="14"/>
    </row>
    <row r="48" spans="2:36" x14ac:dyDescent="0.3">
      <c r="B48" s="7"/>
      <c r="E48" s="10"/>
      <c r="G48" s="14"/>
      <c r="H48" s="14"/>
      <c r="I48" s="14"/>
      <c r="J48" s="14"/>
      <c r="K48" s="14"/>
      <c r="L48" s="14"/>
      <c r="M48" s="14"/>
    </row>
    <row r="49" spans="2:13" x14ac:dyDescent="0.3">
      <c r="B49" s="7"/>
      <c r="C49">
        <v>7</v>
      </c>
      <c r="D49" t="s">
        <v>71</v>
      </c>
      <c r="E49" s="10"/>
      <c r="G49" s="14"/>
      <c r="H49" s="14"/>
      <c r="I49" s="14"/>
      <c r="J49" s="14"/>
      <c r="K49" s="14"/>
      <c r="L49" s="14"/>
      <c r="M49" s="14"/>
    </row>
    <row r="50" spans="2:13" x14ac:dyDescent="0.3">
      <c r="B50" s="7"/>
      <c r="E50" s="10"/>
      <c r="G50" s="14"/>
      <c r="H50" s="14"/>
      <c r="I50" s="14"/>
      <c r="J50" s="14"/>
      <c r="K50" s="14"/>
      <c r="L50" s="14"/>
      <c r="M50" s="14"/>
    </row>
    <row r="51" spans="2:13" x14ac:dyDescent="0.3">
      <c r="B51" s="7"/>
      <c r="C51">
        <v>8</v>
      </c>
      <c r="D51" t="s">
        <v>46</v>
      </c>
      <c r="E51" s="10"/>
      <c r="G51" s="14"/>
      <c r="H51" s="14"/>
      <c r="I51" s="14"/>
      <c r="J51" s="14"/>
      <c r="K51" s="14"/>
      <c r="L51" s="14"/>
      <c r="M51" s="14"/>
    </row>
    <row r="52" spans="2:13" x14ac:dyDescent="0.3">
      <c r="B52" s="7"/>
      <c r="E52" s="10"/>
      <c r="G52" s="14"/>
      <c r="H52" s="14"/>
      <c r="I52" s="14"/>
      <c r="J52" s="14"/>
      <c r="K52" s="14"/>
      <c r="L52" s="14"/>
      <c r="M52" s="14"/>
    </row>
    <row r="53" spans="2:13" x14ac:dyDescent="0.3">
      <c r="B53" s="7"/>
      <c r="C53">
        <v>9</v>
      </c>
      <c r="D53" t="s">
        <v>72</v>
      </c>
      <c r="E53" s="10"/>
      <c r="G53" s="14"/>
      <c r="H53" s="14"/>
      <c r="I53" s="14"/>
      <c r="J53" s="14"/>
      <c r="K53" s="14"/>
      <c r="L53" s="14"/>
      <c r="M53" s="14"/>
    </row>
    <row r="54" spans="2:13" x14ac:dyDescent="0.3">
      <c r="B54" s="7"/>
      <c r="E54" s="10"/>
      <c r="G54" s="14"/>
      <c r="H54" s="14"/>
      <c r="I54" s="14"/>
      <c r="J54" s="14"/>
      <c r="K54" s="14"/>
      <c r="L54" s="14"/>
      <c r="M54" s="14"/>
    </row>
    <row r="55" spans="2:13" x14ac:dyDescent="0.3">
      <c r="B55" s="7"/>
      <c r="C55">
        <v>10</v>
      </c>
      <c r="D55" t="s">
        <v>31</v>
      </c>
      <c r="E55" s="10"/>
      <c r="G55" s="14"/>
      <c r="H55" s="14"/>
      <c r="I55" s="14"/>
      <c r="J55" s="14"/>
      <c r="K55" s="14"/>
    </row>
    <row r="56" spans="2:13" x14ac:dyDescent="0.3">
      <c r="B56" s="7"/>
      <c r="E56" s="10"/>
      <c r="G56" s="44" t="s">
        <v>2</v>
      </c>
    </row>
    <row r="57" spans="2:13" x14ac:dyDescent="0.3">
      <c r="B57" s="11"/>
      <c r="D57" s="43" t="s">
        <v>73</v>
      </c>
      <c r="E57" s="43"/>
      <c r="F57" s="43"/>
      <c r="G57" s="45">
        <v>1500</v>
      </c>
    </row>
    <row r="58" spans="2:13" x14ac:dyDescent="0.3">
      <c r="B58" s="11"/>
      <c r="D58" s="43" t="s">
        <v>32</v>
      </c>
      <c r="E58" s="43"/>
      <c r="F58" s="43"/>
      <c r="G58" s="45">
        <v>300</v>
      </c>
    </row>
    <row r="59" spans="2:13" x14ac:dyDescent="0.3">
      <c r="B59" s="11"/>
      <c r="D59" s="43" t="s">
        <v>33</v>
      </c>
      <c r="E59" s="43"/>
      <c r="F59" s="43"/>
      <c r="G59" s="45">
        <v>7500</v>
      </c>
      <c r="H59" t="s">
        <v>44</v>
      </c>
    </row>
    <row r="60" spans="2:13" x14ac:dyDescent="0.3">
      <c r="B60" s="7"/>
      <c r="D60" s="43" t="s">
        <v>34</v>
      </c>
      <c r="E60" s="43"/>
      <c r="F60" s="43"/>
      <c r="G60" s="45">
        <v>375</v>
      </c>
      <c r="H60" t="s">
        <v>37</v>
      </c>
    </row>
    <row r="61" spans="2:13" x14ac:dyDescent="0.3">
      <c r="B61" s="7"/>
      <c r="D61" s="43" t="s">
        <v>35</v>
      </c>
      <c r="E61" s="43"/>
      <c r="F61" s="43"/>
      <c r="G61" s="44">
        <v>350</v>
      </c>
      <c r="H61" t="s">
        <v>61</v>
      </c>
    </row>
    <row r="62" spans="2:13" x14ac:dyDescent="0.3">
      <c r="D62" s="43" t="s">
        <v>42</v>
      </c>
      <c r="E62" s="43"/>
      <c r="F62" s="46"/>
      <c r="G62" s="44">
        <v>500</v>
      </c>
    </row>
    <row r="63" spans="2:13" x14ac:dyDescent="0.3">
      <c r="D63" s="43" t="s">
        <v>39</v>
      </c>
      <c r="E63" s="43"/>
      <c r="F63" s="46"/>
      <c r="G63" s="44">
        <v>300</v>
      </c>
      <c r="H63" t="s">
        <v>43</v>
      </c>
    </row>
    <row r="64" spans="2:13" x14ac:dyDescent="0.3">
      <c r="D64" s="43" t="s">
        <v>36</v>
      </c>
      <c r="E64" s="43"/>
      <c r="F64" s="46"/>
      <c r="G64" s="44">
        <v>800</v>
      </c>
      <c r="H64" t="s">
        <v>74</v>
      </c>
    </row>
    <row r="65" spans="2:8" x14ac:dyDescent="0.3">
      <c r="D65" s="43" t="s">
        <v>40</v>
      </c>
      <c r="G65" s="44">
        <v>4000</v>
      </c>
      <c r="H65" t="s">
        <v>62</v>
      </c>
    </row>
    <row r="66" spans="2:8" x14ac:dyDescent="0.3">
      <c r="D66" s="43" t="s">
        <v>38</v>
      </c>
      <c r="E66" s="43"/>
      <c r="F66" s="46"/>
      <c r="G66" s="44">
        <v>1000</v>
      </c>
    </row>
    <row r="67" spans="2:8" x14ac:dyDescent="0.3">
      <c r="D67" s="43"/>
    </row>
    <row r="68" spans="2:8" x14ac:dyDescent="0.3">
      <c r="G68" s="44">
        <f>SUM(G57:G67)</f>
        <v>16625</v>
      </c>
    </row>
    <row r="71" spans="2:8" x14ac:dyDescent="0.3">
      <c r="B71" t="s">
        <v>52</v>
      </c>
      <c r="D71" t="s">
        <v>53</v>
      </c>
      <c r="E71" s="2">
        <v>14000</v>
      </c>
      <c r="G71" s="44" t="s">
        <v>75</v>
      </c>
    </row>
    <row r="72" spans="2:8" x14ac:dyDescent="0.3">
      <c r="D72" t="s">
        <v>54</v>
      </c>
      <c r="E72" s="2">
        <v>10500</v>
      </c>
      <c r="G72" s="44" t="s">
        <v>75</v>
      </c>
    </row>
    <row r="73" spans="2:8" x14ac:dyDescent="0.3">
      <c r="D73" t="s">
        <v>55</v>
      </c>
      <c r="E73" s="2">
        <v>13000</v>
      </c>
    </row>
    <row r="74" spans="2:8" x14ac:dyDescent="0.3">
      <c r="E74" s="2">
        <f>SUM(E71:E73)</f>
        <v>37500</v>
      </c>
    </row>
    <row r="75" spans="2:8" x14ac:dyDescent="0.3">
      <c r="E75" s="2"/>
    </row>
    <row r="76" spans="2:8" x14ac:dyDescent="0.3">
      <c r="B76" t="s">
        <v>47</v>
      </c>
      <c r="D76" t="s">
        <v>48</v>
      </c>
      <c r="E76" s="2">
        <v>23000</v>
      </c>
    </row>
    <row r="77" spans="2:8" x14ac:dyDescent="0.3">
      <c r="D77" t="s">
        <v>49</v>
      </c>
      <c r="E77" s="2">
        <v>1400</v>
      </c>
    </row>
    <row r="78" spans="2:8" x14ac:dyDescent="0.3">
      <c r="D78" t="s">
        <v>50</v>
      </c>
      <c r="E78" s="2">
        <v>1600</v>
      </c>
    </row>
    <row r="79" spans="2:8" x14ac:dyDescent="0.3">
      <c r="D79" t="s">
        <v>51</v>
      </c>
      <c r="E79" s="2">
        <v>540</v>
      </c>
    </row>
    <row r="80" spans="2:8" x14ac:dyDescent="0.3">
      <c r="E80" s="2">
        <f>SUM(E76:E79)</f>
        <v>26540</v>
      </c>
    </row>
    <row r="82" spans="2:7" x14ac:dyDescent="0.3">
      <c r="B82" t="s">
        <v>56</v>
      </c>
      <c r="D82" t="s">
        <v>48</v>
      </c>
      <c r="E82" s="2">
        <v>12000</v>
      </c>
    </row>
    <row r="83" spans="2:7" x14ac:dyDescent="0.3">
      <c r="D83" t="s">
        <v>57</v>
      </c>
      <c r="E83" s="2">
        <v>4500</v>
      </c>
      <c r="G83" s="44" t="s">
        <v>76</v>
      </c>
    </row>
    <row r="84" spans="2:7" x14ac:dyDescent="0.3">
      <c r="D84" t="s">
        <v>58</v>
      </c>
      <c r="E84" s="2">
        <v>3000</v>
      </c>
    </row>
    <row r="85" spans="2:7" x14ac:dyDescent="0.3">
      <c r="D85" t="s">
        <v>59</v>
      </c>
      <c r="E85" s="2">
        <v>2000</v>
      </c>
    </row>
    <row r="86" spans="2:7" x14ac:dyDescent="0.3">
      <c r="D86" t="s">
        <v>60</v>
      </c>
      <c r="E86" s="2">
        <v>1800</v>
      </c>
    </row>
    <row r="87" spans="2:7" x14ac:dyDescent="0.3">
      <c r="E87" s="62">
        <f>SUM(E82:E86)</f>
        <v>23300</v>
      </c>
    </row>
  </sheetData>
  <mergeCells count="1">
    <mergeCell ref="B3:J3"/>
  </mergeCells>
  <pageMargins left="0.25" right="0.25" top="0.75" bottom="0.75" header="0.3" footer="0.3"/>
  <pageSetup paperSize="9" scale="69"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2024</vt:lpstr>
      <vt:lpstr>'BUDGET 2024'!Print_Area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jurgstrittmatter</dc:creator>
  <cp:lastModifiedBy>Paraic Reamonn</cp:lastModifiedBy>
  <cp:lastPrinted>2024-05-02T11:15:29Z</cp:lastPrinted>
  <dcterms:created xsi:type="dcterms:W3CDTF">2013-11-04T17:09:46Z</dcterms:created>
  <dcterms:modified xsi:type="dcterms:W3CDTF">2024-05-08T05:36:38Z</dcterms:modified>
</cp:coreProperties>
</file>