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EMTEC C450/ACM 2021/"/>
    </mc:Choice>
  </mc:AlternateContent>
  <xr:revisionPtr revIDLastSave="0" documentId="8_{DA0F53AC-9890-EB48-82E4-45CAC53B16F1}" xr6:coauthVersionLast="47" xr6:coauthVersionMax="47" xr10:uidLastSave="{00000000-0000-0000-0000-000000000000}"/>
  <bookViews>
    <workbookView xWindow="0" yWindow="460" windowWidth="20740" windowHeight="11160" xr2:uid="{00000000-000D-0000-FFFF-FFFF00000000}"/>
  </bookViews>
  <sheets>
    <sheet name="BUDGET 2021" sheetId="2" r:id="rId1"/>
  </sheets>
  <definedNames>
    <definedName name="_xlnm.Print_Area" localSheetId="0">'BUDGET 2021'!$B$1:$J$33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2" l="1"/>
  <c r="G60" i="2" l="1"/>
  <c r="D25" i="2" s="1"/>
  <c r="J29" i="2" l="1"/>
  <c r="J17" i="2"/>
  <c r="J31" i="2" l="1"/>
  <c r="D29" i="2"/>
  <c r="D17" i="2"/>
  <c r="H23" i="2"/>
  <c r="F17" i="2"/>
  <c r="E17" i="2"/>
  <c r="I17" i="2"/>
  <c r="D31" i="2" l="1"/>
  <c r="G17" i="2"/>
  <c r="H22" i="2"/>
  <c r="H24" i="2"/>
  <c r="H25" i="2"/>
  <c r="H27" i="2"/>
  <c r="H28" i="2"/>
  <c r="H21" i="2"/>
  <c r="H20" i="2"/>
  <c r="H9" i="2"/>
  <c r="H11" i="2"/>
  <c r="H12" i="2"/>
  <c r="H13" i="2"/>
  <c r="H14" i="2"/>
  <c r="H15" i="2"/>
  <c r="H16" i="2"/>
  <c r="H8" i="2"/>
  <c r="F29" i="2"/>
  <c r="G29" i="2"/>
  <c r="I29" i="2"/>
  <c r="I31" i="2" s="1"/>
  <c r="E29" i="2"/>
  <c r="E31" i="2" s="1"/>
  <c r="G31" i="2" l="1"/>
  <c r="H31" i="2" s="1"/>
  <c r="H10" i="2"/>
  <c r="H17" i="2" s="1"/>
  <c r="H29" i="2"/>
</calcChain>
</file>

<file path=xl/sharedStrings.xml><?xml version="1.0" encoding="utf-8"?>
<sst xmlns="http://schemas.openxmlformats.org/spreadsheetml/2006/main" count="76" uniqueCount="59">
  <si>
    <t>Year</t>
  </si>
  <si>
    <t xml:space="preserve"> </t>
  </si>
  <si>
    <t>CHF</t>
  </si>
  <si>
    <t>Income :</t>
  </si>
  <si>
    <t>Cash offering</t>
  </si>
  <si>
    <t>Freewill offering</t>
  </si>
  <si>
    <t>Donations</t>
  </si>
  <si>
    <t>Fiction &amp; souvenir stall</t>
  </si>
  <si>
    <t xml:space="preserve">Special fund raising </t>
  </si>
  <si>
    <t>Special Services and Projects</t>
  </si>
  <si>
    <t>Total income</t>
  </si>
  <si>
    <t>Expenditure :</t>
  </si>
  <si>
    <t xml:space="preserve">Minister's stipend </t>
  </si>
  <si>
    <t>Minister's expenses</t>
  </si>
  <si>
    <t>Other expenses</t>
  </si>
  <si>
    <t>Givings - end of year, other</t>
  </si>
  <si>
    <t>Total expenditure</t>
  </si>
  <si>
    <t>Surplus (Deficit) for the period</t>
  </si>
  <si>
    <t>Mission Project Income</t>
  </si>
  <si>
    <t>Mission Project Expenditure</t>
  </si>
  <si>
    <t>Church Fair</t>
  </si>
  <si>
    <t xml:space="preserve">Interest on bank accounts  </t>
  </si>
  <si>
    <t>BUDGET</t>
  </si>
  <si>
    <t>I &amp; E</t>
  </si>
  <si>
    <t>for information</t>
  </si>
  <si>
    <t>Budget</t>
  </si>
  <si>
    <t>Actual  Vs</t>
  </si>
  <si>
    <t xml:space="preserve">Auditoire rent &amp; charges </t>
  </si>
  <si>
    <t>AUDITED</t>
  </si>
  <si>
    <t>PRE-CLOSURE</t>
  </si>
  <si>
    <t>Employment costs (AVS, pension, insurances)</t>
  </si>
  <si>
    <t>Notes</t>
  </si>
  <si>
    <t>Estimated as follows:</t>
  </si>
  <si>
    <t>Sunday School and Youth Group costs</t>
  </si>
  <si>
    <t>Choir expenses (Traveling cost)</t>
  </si>
  <si>
    <t>Organist expenses</t>
  </si>
  <si>
    <t>CofS/Presbytery dues  and charges</t>
  </si>
  <si>
    <t>RECG dues</t>
  </si>
  <si>
    <t>Bank Charges</t>
  </si>
  <si>
    <t>Church Newsletter costs</t>
  </si>
  <si>
    <t>RECG = Rassemblement des Eglises et Communautés Chrétiennes de Genève</t>
  </si>
  <si>
    <t>Sundry expenses</t>
  </si>
  <si>
    <t>Outreach projects</t>
  </si>
  <si>
    <t>Provided for pastoral initiatives such as the "Big Conversation" series</t>
  </si>
  <si>
    <t>Contingency funding</t>
  </si>
  <si>
    <t>Included to allow for unforeseen expenditures related to infrastructure or pastoral concerns; ideally not to be spent</t>
  </si>
  <si>
    <t>Includes potential revision to designated signatories in event of Church Secretary role being passed on</t>
  </si>
  <si>
    <t xml:space="preserve">Manse rent &amp; charges </t>
  </si>
  <si>
    <t>Represents expenditure on lectern project in 2019</t>
  </si>
  <si>
    <t>May 2021</t>
  </si>
  <si>
    <t>BUDGET 2021  / INCOME &amp; EXPENDITURE 31.12.2020</t>
  </si>
  <si>
    <t>Estimate based on assumption of physical Church Services commencing as of July 2021</t>
  </si>
  <si>
    <t>Assumes decreased levels as cash offerings resume (see note 1); may include some increases to FWO not clearly defined as such at time of receipt</t>
  </si>
  <si>
    <t>Assumes 2020 levels FWO following reduction in cash offerings in 2020; may not be clearly distinct from increased level of electronic donations</t>
  </si>
  <si>
    <t>Estimate based on assumption of physical Church Services commencing as of July 2021 with bookstall income at level of average per month in early 2020</t>
  </si>
  <si>
    <t>Assumes physical Church Fair in late 2021; should be reduced to CHF 10,000 if this does not take place</t>
  </si>
  <si>
    <t>Based on actual IP dues figure for 2021 plus 2020 Mission and Renewal costs, assumed not to increase in 2021</t>
  </si>
  <si>
    <t>Reduced from 2020 levels based in experience</t>
  </si>
  <si>
    <t>Website hosting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</si>
</sst>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??_);_(@_)"/>
    <numFmt numFmtId="167" formatCode="_ * #,##0_ ;_ * \-#,##0_ ;_ * &quot;-&quot;??_ ;_ @_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Helv"/>
    </font>
    <font>
      <b/>
      <sz val="10"/>
      <name val="Helv"/>
    </font>
    <font>
      <sz val="10"/>
      <name val="Helv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167" fontId="0" fillId="0" borderId="0" xfId="1" applyNumberFormat="1" applyFont="1"/>
    <xf numFmtId="165" fontId="5" fillId="0" borderId="0" xfId="1" applyFont="1" applyAlignment="1">
      <alignment vertical="top" wrapText="1"/>
    </xf>
    <xf numFmtId="165" fontId="5" fillId="0" borderId="0" xfId="1" applyFont="1" applyAlignment="1">
      <alignment horizontal="left" vertical="top" wrapText="1"/>
    </xf>
    <xf numFmtId="165" fontId="5" fillId="0" borderId="0" xfId="1" applyFont="1" applyBorder="1" applyAlignment="1">
      <alignment horizontal="left" vertical="top" wrapText="1"/>
    </xf>
    <xf numFmtId="167" fontId="6" fillId="0" borderId="0" xfId="1" applyNumberFormat="1" applyFont="1" applyAlignment="1">
      <alignment vertical="top" wrapText="1"/>
    </xf>
    <xf numFmtId="165" fontId="0" fillId="0" borderId="0" xfId="1" applyFont="1" applyAlignment="1">
      <alignment vertical="top" wrapText="1"/>
    </xf>
    <xf numFmtId="165" fontId="0" fillId="0" borderId="0" xfId="0" applyNumberFormat="1"/>
    <xf numFmtId="167" fontId="8" fillId="0" borderId="0" xfId="1" applyNumberFormat="1" applyFont="1"/>
    <xf numFmtId="167" fontId="7" fillId="0" borderId="0" xfId="1" applyNumberFormat="1" applyFont="1" applyAlignment="1">
      <alignment vertical="top" wrapText="1"/>
    </xf>
    <xf numFmtId="14" fontId="4" fillId="0" borderId="0" xfId="1" applyNumberFormat="1" applyFont="1" applyAlignment="1">
      <alignment horizontal="left" vertical="center" wrapText="1"/>
    </xf>
    <xf numFmtId="165" fontId="9" fillId="0" borderId="0" xfId="1" applyFont="1" applyAlignment="1">
      <alignment vertical="top" wrapText="1"/>
    </xf>
    <xf numFmtId="165" fontId="9" fillId="0" borderId="0" xfId="0" applyNumberFormat="1" applyFont="1"/>
    <xf numFmtId="165" fontId="6" fillId="0" borderId="0" xfId="1" applyFont="1" applyFill="1" applyAlignment="1">
      <alignment vertical="top" wrapText="1"/>
    </xf>
    <xf numFmtId="0" fontId="10" fillId="0" borderId="0" xfId="0" applyFont="1"/>
    <xf numFmtId="164" fontId="11" fillId="0" borderId="0" xfId="2" applyFont="1" applyAlignment="1">
      <alignment horizontal="center"/>
    </xf>
    <xf numFmtId="167" fontId="11" fillId="0" borderId="0" xfId="2" applyNumberFormat="1" applyFont="1" applyAlignment="1">
      <alignment horizontal="center"/>
    </xf>
    <xf numFmtId="167" fontId="11" fillId="0" borderId="0" xfId="1" applyNumberFormat="1" applyFont="1" applyAlignment="1">
      <alignment horizontal="center"/>
    </xf>
    <xf numFmtId="0" fontId="12" fillId="0" borderId="0" xfId="0" applyFont="1"/>
    <xf numFmtId="1" fontId="11" fillId="0" borderId="0" xfId="3" applyNumberFormat="1" applyFont="1" applyAlignment="1">
      <alignment horizontal="center"/>
    </xf>
    <xf numFmtId="0" fontId="11" fillId="0" borderId="0" xfId="0" applyFont="1"/>
    <xf numFmtId="167" fontId="10" fillId="0" borderId="0" xfId="3" applyNumberFormat="1" applyFont="1" applyAlignment="1">
      <alignment horizontal="center"/>
    </xf>
    <xf numFmtId="41" fontId="10" fillId="0" borderId="0" xfId="3" applyFont="1" applyAlignment="1">
      <alignment horizontal="center"/>
    </xf>
    <xf numFmtId="167" fontId="10" fillId="0" borderId="0" xfId="1" applyNumberFormat="1" applyFont="1" applyAlignment="1">
      <alignment horizontal="center"/>
    </xf>
    <xf numFmtId="0" fontId="13" fillId="0" borderId="0" xfId="0" applyFont="1"/>
    <xf numFmtId="167" fontId="12" fillId="0" borderId="0" xfId="1" applyNumberFormat="1" applyFont="1"/>
    <xf numFmtId="167" fontId="8" fillId="0" borderId="0" xfId="1" applyNumberFormat="1" applyFont="1" applyAlignment="1">
      <alignment horizontal="center"/>
    </xf>
    <xf numFmtId="167" fontId="8" fillId="0" borderId="0" xfId="1" applyNumberFormat="1" applyFont="1" applyAlignment="1">
      <alignment horizontal="right"/>
    </xf>
    <xf numFmtId="41" fontId="15" fillId="0" borderId="0" xfId="3" applyFont="1"/>
    <xf numFmtId="167" fontId="15" fillId="0" borderId="0" xfId="3" applyNumberFormat="1" applyFont="1"/>
    <xf numFmtId="41" fontId="12" fillId="0" borderId="0" xfId="3" applyFont="1"/>
    <xf numFmtId="167" fontId="13" fillId="0" borderId="0" xfId="1" applyNumberFormat="1" applyFont="1"/>
    <xf numFmtId="167" fontId="12" fillId="0" borderId="0" xfId="1" applyNumberFormat="1" applyFont="1" applyAlignment="1">
      <alignment horizontal="center"/>
    </xf>
    <xf numFmtId="41" fontId="16" fillId="0" borderId="0" xfId="3" applyFont="1"/>
    <xf numFmtId="41" fontId="11" fillId="0" borderId="0" xfId="3" applyFont="1" applyBorder="1"/>
    <xf numFmtId="166" fontId="11" fillId="0" borderId="1" xfId="3" applyNumberFormat="1" applyFont="1" applyBorder="1"/>
    <xf numFmtId="41" fontId="11" fillId="0" borderId="1" xfId="3" applyFont="1" applyBorder="1"/>
    <xf numFmtId="0" fontId="14" fillId="0" borderId="0" xfId="0" applyFont="1"/>
    <xf numFmtId="0" fontId="8" fillId="0" borderId="0" xfId="0" applyFont="1"/>
    <xf numFmtId="167" fontId="8" fillId="0" borderId="0" xfId="0" applyNumberFormat="1" applyFont="1" applyAlignment="1">
      <alignment horizontal="center"/>
    </xf>
    <xf numFmtId="167" fontId="11" fillId="0" borderId="0" xfId="1" applyNumberFormat="1" applyFont="1" applyAlignment="1">
      <alignment vertical="top" wrapText="1"/>
    </xf>
    <xf numFmtId="0" fontId="9" fillId="0" borderId="0" xfId="0" applyFont="1"/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165" fontId="10" fillId="0" borderId="0" xfId="1" applyFont="1" applyAlignment="1">
      <alignment vertical="top" wrapText="1"/>
    </xf>
    <xf numFmtId="0" fontId="17" fillId="0" borderId="0" xfId="0" applyFont="1"/>
    <xf numFmtId="167" fontId="19" fillId="0" borderId="0" xfId="1" applyNumberFormat="1" applyFont="1" applyAlignment="1">
      <alignment horizontal="center" vertical="center"/>
    </xf>
    <xf numFmtId="0" fontId="18" fillId="0" borderId="0" xfId="0" applyFont="1" applyFill="1"/>
    <xf numFmtId="167" fontId="0" fillId="0" borderId="0" xfId="1" applyNumberFormat="1" applyFont="1" applyFill="1"/>
    <xf numFmtId="167" fontId="18" fillId="0" borderId="0" xfId="1" applyNumberFormat="1" applyFont="1" applyFill="1"/>
    <xf numFmtId="0" fontId="18" fillId="0" borderId="0" xfId="0" applyFont="1" applyFill="1" applyBorder="1"/>
    <xf numFmtId="165" fontId="18" fillId="0" borderId="0" xfId="1" applyFont="1" applyFill="1"/>
    <xf numFmtId="1" fontId="12" fillId="0" borderId="0" xfId="3" applyNumberFormat="1" applyFont="1" applyAlignment="1">
      <alignment horizontal="center"/>
    </xf>
    <xf numFmtId="0" fontId="0" fillId="0" borderId="0" xfId="0" applyFont="1"/>
  </cellXfs>
  <cellStyles count="4">
    <cellStyle name="Comma" xfId="1" builtinId="3"/>
    <cellStyle name="Comma [0]" xfId="2" builtinId="6"/>
    <cellStyle name="Comma [0]_Acc'tsanalApl2004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62"/>
  <sheetViews>
    <sheetView tabSelected="1" topLeftCell="A55" workbookViewId="0">
      <selection activeCell="C75" sqref="C75"/>
    </sheetView>
  </sheetViews>
  <sheetFormatPr baseColWidth="10" defaultColWidth="8.83203125" defaultRowHeight="15"/>
  <cols>
    <col min="1" max="1" width="3" customWidth="1"/>
    <col min="2" max="2" width="47.1640625" customWidth="1"/>
    <col min="3" max="3" width="3.5" customWidth="1"/>
    <col min="4" max="4" width="17" customWidth="1"/>
    <col min="5" max="5" width="17" bestFit="1" customWidth="1"/>
    <col min="6" max="6" width="2.6640625" customWidth="1"/>
    <col min="7" max="7" width="13.5" style="2" customWidth="1"/>
    <col min="8" max="8" width="13" customWidth="1"/>
    <col min="9" max="11" width="14.6640625" bestFit="1" customWidth="1"/>
    <col min="12" max="12" width="12.33203125" bestFit="1" customWidth="1"/>
    <col min="13" max="13" width="11.1640625" bestFit="1" customWidth="1"/>
    <col min="14" max="14" width="12.33203125" bestFit="1" customWidth="1"/>
    <col min="15" max="15" width="13.5" bestFit="1" customWidth="1"/>
    <col min="16" max="16" width="12.33203125" bestFit="1" customWidth="1"/>
    <col min="17" max="17" width="13.5" bestFit="1" customWidth="1"/>
    <col min="18" max="19" width="11.5" bestFit="1" customWidth="1"/>
    <col min="20" max="20" width="12.6640625" bestFit="1" customWidth="1"/>
    <col min="21" max="21" width="11.5" bestFit="1" customWidth="1"/>
    <col min="22" max="22" width="12.6640625" bestFit="1" customWidth="1"/>
    <col min="24" max="24" width="10.5" bestFit="1" customWidth="1"/>
    <col min="36" max="36" width="10.83203125" bestFit="1" customWidth="1"/>
  </cols>
  <sheetData>
    <row r="1" spans="2:26" ht="19">
      <c r="B1" s="46" t="s">
        <v>50</v>
      </c>
      <c r="C1" s="1"/>
      <c r="D1" s="1"/>
      <c r="E1" s="1"/>
    </row>
    <row r="2" spans="2:26" ht="16.5" customHeight="1">
      <c r="B2" s="38" t="s">
        <v>29</v>
      </c>
      <c r="C2" s="1"/>
      <c r="D2" s="1"/>
      <c r="E2" s="1"/>
      <c r="I2" t="s">
        <v>24</v>
      </c>
      <c r="J2" t="s">
        <v>24</v>
      </c>
    </row>
    <row r="3" spans="2:26" ht="16">
      <c r="B3" s="15"/>
      <c r="C3" s="16"/>
      <c r="D3" s="17" t="s">
        <v>22</v>
      </c>
      <c r="E3" s="17" t="s">
        <v>22</v>
      </c>
      <c r="F3" s="39"/>
      <c r="G3" s="18" t="s">
        <v>23</v>
      </c>
      <c r="H3" s="33" t="s">
        <v>26</v>
      </c>
      <c r="I3" s="17" t="s">
        <v>0</v>
      </c>
      <c r="J3" s="17" t="s">
        <v>0</v>
      </c>
      <c r="L3" s="3"/>
      <c r="M3" s="3"/>
      <c r="N3" s="3"/>
      <c r="O3" s="4"/>
      <c r="P3" s="4"/>
      <c r="Q3" s="4"/>
      <c r="R3" s="3"/>
      <c r="S3" s="4"/>
      <c r="T3" s="5"/>
      <c r="U3" s="5"/>
      <c r="V3" s="5"/>
      <c r="W3" s="5"/>
      <c r="X3" s="3"/>
      <c r="Y3" s="3"/>
      <c r="Z3" s="4"/>
    </row>
    <row r="4" spans="2:26" ht="16">
      <c r="B4" s="19"/>
      <c r="C4" s="16"/>
      <c r="D4" s="17" t="s">
        <v>0</v>
      </c>
      <c r="E4" s="17" t="s">
        <v>0</v>
      </c>
      <c r="F4" s="39"/>
      <c r="G4" s="17" t="s">
        <v>0</v>
      </c>
      <c r="H4" s="33" t="s">
        <v>25</v>
      </c>
      <c r="I4" s="20">
        <v>2019</v>
      </c>
      <c r="J4" s="20">
        <v>2018</v>
      </c>
    </row>
    <row r="5" spans="2:26" ht="16">
      <c r="B5" s="21" t="s">
        <v>1</v>
      </c>
      <c r="C5" s="20"/>
      <c r="D5" s="20">
        <v>2021</v>
      </c>
      <c r="E5" s="20">
        <v>2020</v>
      </c>
      <c r="F5" s="39"/>
      <c r="G5" s="20">
        <v>2020</v>
      </c>
      <c r="H5" s="53">
        <v>2019</v>
      </c>
      <c r="I5" s="22" t="s">
        <v>2</v>
      </c>
      <c r="J5" s="22" t="s">
        <v>2</v>
      </c>
    </row>
    <row r="6" spans="2:26" ht="16">
      <c r="B6" s="19"/>
      <c r="C6" s="23"/>
      <c r="D6" s="22" t="s">
        <v>2</v>
      </c>
      <c r="E6" s="22" t="s">
        <v>2</v>
      </c>
      <c r="F6" s="39"/>
      <c r="G6" s="24" t="s">
        <v>2</v>
      </c>
      <c r="H6" s="33" t="s">
        <v>2</v>
      </c>
      <c r="I6" s="40" t="s">
        <v>28</v>
      </c>
      <c r="J6" s="40" t="s">
        <v>28</v>
      </c>
    </row>
    <row r="7" spans="2:26" ht="16">
      <c r="B7" s="25" t="s">
        <v>3</v>
      </c>
      <c r="C7" s="47"/>
      <c r="D7" s="26"/>
      <c r="E7" s="26"/>
      <c r="F7" s="39"/>
      <c r="G7" s="9"/>
      <c r="H7" s="39"/>
      <c r="I7" s="39"/>
      <c r="J7" s="39"/>
    </row>
    <row r="8" spans="2:26" ht="16">
      <c r="B8" s="19" t="s">
        <v>4</v>
      </c>
      <c r="C8" s="47">
        <v>1</v>
      </c>
      <c r="D8" s="26">
        <v>15000</v>
      </c>
      <c r="E8" s="26">
        <v>30000</v>
      </c>
      <c r="F8" s="39"/>
      <c r="G8" s="27">
        <v>6842.47</v>
      </c>
      <c r="H8" s="41">
        <f>-E8+G8</f>
        <v>-23157.53</v>
      </c>
      <c r="I8" s="27">
        <v>39240.643653846098</v>
      </c>
      <c r="J8" s="27">
        <v>37672.416666666701</v>
      </c>
    </row>
    <row r="9" spans="2:26" ht="16">
      <c r="B9" s="19" t="s">
        <v>5</v>
      </c>
      <c r="C9" s="47">
        <v>2</v>
      </c>
      <c r="D9" s="26">
        <v>70000</v>
      </c>
      <c r="E9" s="26">
        <v>80000</v>
      </c>
      <c r="F9" s="39"/>
      <c r="G9" s="9">
        <v>67258.7</v>
      </c>
      <c r="H9" s="41">
        <f t="shared" ref="H9:H16" si="0">-E9+G9</f>
        <v>-12741.300000000003</v>
      </c>
      <c r="I9" s="9">
        <v>70546.853846153899</v>
      </c>
      <c r="J9" s="9">
        <v>88515.843333333294</v>
      </c>
    </row>
    <row r="10" spans="2:26" ht="16">
      <c r="B10" s="19" t="s">
        <v>6</v>
      </c>
      <c r="C10" s="47">
        <v>3</v>
      </c>
      <c r="D10" s="26">
        <v>30000</v>
      </c>
      <c r="E10" s="26">
        <v>7000</v>
      </c>
      <c r="F10" s="39"/>
      <c r="G10" s="9">
        <v>38378.68</v>
      </c>
      <c r="H10" s="41">
        <f t="shared" si="0"/>
        <v>31378.68</v>
      </c>
      <c r="I10" s="9">
        <v>3280.5999999999995</v>
      </c>
      <c r="J10" s="9">
        <v>8257.15</v>
      </c>
    </row>
    <row r="11" spans="2:26" ht="16">
      <c r="B11" s="19" t="s">
        <v>7</v>
      </c>
      <c r="C11" s="47">
        <v>4</v>
      </c>
      <c r="D11" s="26">
        <v>450</v>
      </c>
      <c r="E11" s="26">
        <v>1000</v>
      </c>
      <c r="F11" s="39"/>
      <c r="G11" s="9">
        <v>150</v>
      </c>
      <c r="H11" s="41">
        <f t="shared" si="0"/>
        <v>-850</v>
      </c>
      <c r="I11" s="9">
        <v>1330</v>
      </c>
      <c r="J11" s="9">
        <v>1074.4000000000001</v>
      </c>
    </row>
    <row r="12" spans="2:26" ht="16">
      <c r="B12" s="19" t="s">
        <v>21</v>
      </c>
      <c r="C12" s="47"/>
      <c r="D12" s="26">
        <v>0</v>
      </c>
      <c r="E12" s="26">
        <v>0</v>
      </c>
      <c r="F12" s="39"/>
      <c r="G12" s="9">
        <v>0</v>
      </c>
      <c r="H12" s="41">
        <f t="shared" si="0"/>
        <v>0</v>
      </c>
      <c r="I12" s="9">
        <v>7.35</v>
      </c>
      <c r="J12" s="9">
        <v>17.350000000000001</v>
      </c>
    </row>
    <row r="13" spans="2:26" ht="16">
      <c r="B13" s="19" t="s">
        <v>8</v>
      </c>
      <c r="C13" s="47"/>
      <c r="D13" s="26">
        <v>1500</v>
      </c>
      <c r="E13" s="26">
        <v>3000</v>
      </c>
      <c r="F13" s="39"/>
      <c r="G13" s="9">
        <v>1185.45</v>
      </c>
      <c r="H13" s="41">
        <f t="shared" si="0"/>
        <v>-1814.55</v>
      </c>
      <c r="I13" s="9">
        <v>3941.78</v>
      </c>
      <c r="J13" s="9">
        <v>3248.35</v>
      </c>
    </row>
    <row r="14" spans="2:26" ht="16">
      <c r="B14" s="19" t="s">
        <v>9</v>
      </c>
      <c r="C14" s="47"/>
      <c r="D14" s="26">
        <v>0</v>
      </c>
      <c r="E14" s="26">
        <v>0</v>
      </c>
      <c r="F14" s="39"/>
      <c r="G14" s="9">
        <v>0</v>
      </c>
      <c r="H14" s="41">
        <f t="shared" si="0"/>
        <v>0</v>
      </c>
      <c r="I14" s="9">
        <v>3940</v>
      </c>
      <c r="J14" s="9">
        <v>0</v>
      </c>
    </row>
    <row r="15" spans="2:26" ht="16">
      <c r="B15" s="19" t="s">
        <v>20</v>
      </c>
      <c r="C15" s="47">
        <v>5</v>
      </c>
      <c r="D15" s="26">
        <v>14000</v>
      </c>
      <c r="E15" s="26">
        <v>14000</v>
      </c>
      <c r="F15" s="39"/>
      <c r="G15" s="28">
        <v>9940.74</v>
      </c>
      <c r="H15" s="41">
        <f t="shared" si="0"/>
        <v>-4059.26</v>
      </c>
      <c r="I15" s="28">
        <v>14589.8</v>
      </c>
      <c r="J15" s="28">
        <v>13542.06</v>
      </c>
      <c r="L15" s="3"/>
      <c r="M15" s="4"/>
      <c r="N15" s="4"/>
      <c r="O15" s="4"/>
      <c r="P15" s="3"/>
      <c r="Q15" s="4"/>
      <c r="R15" s="5"/>
      <c r="S15" s="5"/>
      <c r="T15" s="5"/>
      <c r="U15" s="5"/>
      <c r="V15" s="3"/>
      <c r="W15" s="3"/>
      <c r="X15" s="4"/>
    </row>
    <row r="16" spans="2:26" ht="16">
      <c r="B16" s="19" t="s">
        <v>18</v>
      </c>
      <c r="C16" s="47"/>
      <c r="D16" s="26">
        <v>0</v>
      </c>
      <c r="E16" s="26">
        <v>0</v>
      </c>
      <c r="F16" s="39"/>
      <c r="G16" s="33">
        <v>58567</v>
      </c>
      <c r="H16" s="41">
        <f t="shared" si="0"/>
        <v>58567</v>
      </c>
      <c r="I16" s="33">
        <v>59524.53</v>
      </c>
      <c r="J16" s="33">
        <v>32212</v>
      </c>
      <c r="M16" s="6"/>
      <c r="Q16" s="6"/>
      <c r="R16" s="6"/>
      <c r="S16" s="6"/>
      <c r="T16" s="6"/>
      <c r="U16" s="6"/>
      <c r="V16" s="6"/>
      <c r="W16" s="6"/>
      <c r="X16" s="6"/>
    </row>
    <row r="17" spans="2:10" ht="19">
      <c r="B17" s="21" t="s">
        <v>10</v>
      </c>
      <c r="C17" s="47"/>
      <c r="D17" s="30">
        <f t="shared" ref="D17:J17" si="1">SUM(D8:D16)</f>
        <v>130950</v>
      </c>
      <c r="E17" s="30">
        <f t="shared" si="1"/>
        <v>135000</v>
      </c>
      <c r="F17" s="30">
        <f t="shared" si="1"/>
        <v>0</v>
      </c>
      <c r="G17" s="30">
        <f t="shared" si="1"/>
        <v>182323.04</v>
      </c>
      <c r="H17" s="30">
        <f t="shared" si="1"/>
        <v>47323.039999999994</v>
      </c>
      <c r="I17" s="30">
        <f t="shared" si="1"/>
        <v>196401.5575</v>
      </c>
      <c r="J17" s="30">
        <f t="shared" si="1"/>
        <v>184539.57</v>
      </c>
    </row>
    <row r="18" spans="2:10" ht="16">
      <c r="B18" s="39"/>
      <c r="C18" s="47"/>
      <c r="D18" s="9"/>
      <c r="E18" s="9"/>
      <c r="F18" s="39"/>
      <c r="G18" s="9"/>
      <c r="H18" s="39"/>
      <c r="I18" s="31"/>
      <c r="J18" s="31"/>
    </row>
    <row r="19" spans="2:10" ht="16">
      <c r="B19" s="25" t="s">
        <v>11</v>
      </c>
      <c r="C19" s="47"/>
      <c r="D19" s="32"/>
      <c r="E19" s="32"/>
      <c r="F19" s="39"/>
      <c r="G19" s="9"/>
      <c r="H19" s="39"/>
      <c r="I19" s="31"/>
      <c r="J19" s="31"/>
    </row>
    <row r="20" spans="2:10" ht="16">
      <c r="B20" s="19" t="s">
        <v>12</v>
      </c>
      <c r="C20" s="47"/>
      <c r="D20" s="26">
        <v>55000</v>
      </c>
      <c r="E20" s="26">
        <v>55000</v>
      </c>
      <c r="F20" s="39"/>
      <c r="G20" s="9">
        <v>53140.680000000008</v>
      </c>
      <c r="H20" s="41">
        <f t="shared" ref="H20:H29" si="2">-E20+G20</f>
        <v>-1859.3199999999924</v>
      </c>
      <c r="I20" s="9">
        <v>53140</v>
      </c>
      <c r="J20" s="9">
        <v>53185</v>
      </c>
    </row>
    <row r="21" spans="2:10" ht="16">
      <c r="B21" s="19" t="s">
        <v>30</v>
      </c>
      <c r="C21" s="47"/>
      <c r="D21" s="26">
        <v>27000</v>
      </c>
      <c r="E21" s="26">
        <v>27000</v>
      </c>
      <c r="F21" s="39"/>
      <c r="G21" s="9">
        <v>27199.439999999999</v>
      </c>
      <c r="H21" s="41">
        <f t="shared" si="2"/>
        <v>199.43999999999869</v>
      </c>
      <c r="I21" s="9">
        <v>25216</v>
      </c>
      <c r="J21" s="9">
        <v>31346</v>
      </c>
    </row>
    <row r="22" spans="2:10" ht="16">
      <c r="B22" s="19" t="s">
        <v>47</v>
      </c>
      <c r="C22" s="47"/>
      <c r="D22" s="26">
        <v>26000</v>
      </c>
      <c r="E22" s="26">
        <v>26000</v>
      </c>
      <c r="F22" s="39"/>
      <c r="G22" s="9">
        <v>24576.300000000003</v>
      </c>
      <c r="H22" s="41">
        <f t="shared" si="2"/>
        <v>-1423.6999999999971</v>
      </c>
      <c r="I22" s="9">
        <v>24603</v>
      </c>
      <c r="J22" s="9">
        <v>24853</v>
      </c>
    </row>
    <row r="23" spans="2:10" ht="16">
      <c r="B23" s="19" t="s">
        <v>13</v>
      </c>
      <c r="C23" s="47"/>
      <c r="D23" s="26">
        <v>1000</v>
      </c>
      <c r="E23" s="26">
        <v>1000</v>
      </c>
      <c r="F23" s="39"/>
      <c r="G23" s="9">
        <v>0</v>
      </c>
      <c r="H23" s="41">
        <f t="shared" si="2"/>
        <v>-1000</v>
      </c>
      <c r="I23" s="9">
        <v>0</v>
      </c>
      <c r="J23" s="9">
        <v>0</v>
      </c>
    </row>
    <row r="24" spans="2:10" ht="16">
      <c r="B24" s="19" t="s">
        <v>27</v>
      </c>
      <c r="C24" s="47"/>
      <c r="D24" s="26">
        <v>24000</v>
      </c>
      <c r="E24" s="26">
        <v>24000</v>
      </c>
      <c r="F24" s="39"/>
      <c r="G24" s="9">
        <v>21039.870000000003</v>
      </c>
      <c r="H24" s="41">
        <f t="shared" si="2"/>
        <v>-2960.1299999999974</v>
      </c>
      <c r="I24" s="9">
        <v>22778</v>
      </c>
      <c r="J24" s="9">
        <v>22202</v>
      </c>
    </row>
    <row r="25" spans="2:10" ht="16">
      <c r="B25" s="19" t="s">
        <v>14</v>
      </c>
      <c r="C25" s="47">
        <v>6</v>
      </c>
      <c r="D25" s="26">
        <f>G60</f>
        <v>14975</v>
      </c>
      <c r="E25" s="26">
        <v>24725</v>
      </c>
      <c r="F25" s="39"/>
      <c r="G25" s="9">
        <v>14415.749999999996</v>
      </c>
      <c r="H25" s="41">
        <f t="shared" si="2"/>
        <v>-10309.250000000004</v>
      </c>
      <c r="I25" s="9">
        <v>8188</v>
      </c>
      <c r="J25" s="9">
        <v>17913</v>
      </c>
    </row>
    <row r="26" spans="2:10" ht="16">
      <c r="B26" s="19" t="s">
        <v>9</v>
      </c>
      <c r="C26" s="47">
        <v>7</v>
      </c>
      <c r="D26" s="26">
        <v>0</v>
      </c>
      <c r="E26" s="26">
        <v>0</v>
      </c>
      <c r="F26" s="39"/>
      <c r="G26" s="9"/>
      <c r="H26" s="41">
        <f t="shared" si="2"/>
        <v>0</v>
      </c>
      <c r="I26" s="9">
        <v>3631</v>
      </c>
      <c r="J26" s="9">
        <v>0</v>
      </c>
    </row>
    <row r="27" spans="2:10" ht="16">
      <c r="B27" s="19" t="s">
        <v>15</v>
      </c>
      <c r="C27" s="47"/>
      <c r="D27" s="26">
        <v>3000</v>
      </c>
      <c r="E27" s="26">
        <v>3000</v>
      </c>
      <c r="F27" s="39"/>
      <c r="G27" s="9">
        <v>3000</v>
      </c>
      <c r="H27" s="41">
        <f t="shared" si="2"/>
        <v>0</v>
      </c>
      <c r="I27" s="9">
        <v>3000</v>
      </c>
      <c r="J27" s="9">
        <v>3000</v>
      </c>
    </row>
    <row r="28" spans="2:10" ht="16">
      <c r="B28" s="19" t="s">
        <v>19</v>
      </c>
      <c r="C28" s="47"/>
      <c r="D28" s="26">
        <v>0</v>
      </c>
      <c r="E28" s="26">
        <v>0</v>
      </c>
      <c r="F28" s="39"/>
      <c r="G28" s="9">
        <v>58567</v>
      </c>
      <c r="H28" s="41">
        <f t="shared" si="2"/>
        <v>58567</v>
      </c>
      <c r="I28" s="9">
        <v>59525</v>
      </c>
      <c r="J28" s="9">
        <v>32212</v>
      </c>
    </row>
    <row r="29" spans="2:10" ht="19">
      <c r="B29" s="21" t="s">
        <v>16</v>
      </c>
      <c r="C29" s="29"/>
      <c r="D29" s="30">
        <f>SUM(D20:D28)</f>
        <v>150975</v>
      </c>
      <c r="E29" s="30">
        <f>SUM(E20:E28)</f>
        <v>160725</v>
      </c>
      <c r="F29" s="30">
        <f>SUM(F20:F28)</f>
        <v>0</v>
      </c>
      <c r="G29" s="30">
        <f>SUM(G20:G28)</f>
        <v>201939.04</v>
      </c>
      <c r="H29" s="30">
        <f t="shared" si="2"/>
        <v>41214.040000000008</v>
      </c>
      <c r="I29" s="30">
        <f>SUM(I20:I28)</f>
        <v>200081</v>
      </c>
      <c r="J29" s="30">
        <f>SUM(J20:J28)</f>
        <v>184711</v>
      </c>
    </row>
    <row r="30" spans="2:10" ht="18" customHeight="1">
      <c r="B30" s="39"/>
      <c r="C30" s="9"/>
      <c r="D30" s="9"/>
      <c r="E30" s="9"/>
      <c r="F30" s="39"/>
      <c r="G30" s="9"/>
      <c r="H30" s="41"/>
      <c r="I30" s="34"/>
      <c r="J30" s="34"/>
    </row>
    <row r="31" spans="2:10" ht="17" thickBot="1">
      <c r="B31" s="21" t="s">
        <v>17</v>
      </c>
      <c r="C31" s="35"/>
      <c r="D31" s="36">
        <f>D17-D29</f>
        <v>-20025</v>
      </c>
      <c r="E31" s="36">
        <f>E17-E29</f>
        <v>-25725</v>
      </c>
      <c r="F31" s="39"/>
      <c r="G31" s="36">
        <f>G17-G29</f>
        <v>-19616</v>
      </c>
      <c r="H31" s="36">
        <f>+G31-E31</f>
        <v>6109</v>
      </c>
      <c r="I31" s="37">
        <f>I17-I29</f>
        <v>-3679.4425000000047</v>
      </c>
      <c r="J31" s="37">
        <f>J17-J29</f>
        <v>-171.42999999999302</v>
      </c>
    </row>
    <row r="32" spans="2:10" ht="17" thickTop="1">
      <c r="B32" s="42"/>
      <c r="C32" s="39"/>
      <c r="D32" s="43"/>
      <c r="E32" s="43"/>
      <c r="F32" s="39"/>
      <c r="G32" s="9"/>
      <c r="H32" s="39"/>
      <c r="I32" s="41"/>
      <c r="J32" s="41"/>
    </row>
    <row r="33" spans="2:36" ht="16">
      <c r="B33" s="44" t="s">
        <v>49</v>
      </c>
      <c r="C33" s="39"/>
      <c r="D33" s="39"/>
      <c r="E33" s="9"/>
      <c r="F33" s="39"/>
      <c r="G33" s="45"/>
      <c r="H33" s="45"/>
      <c r="I33" s="45"/>
      <c r="J33" s="45"/>
      <c r="K33" s="3"/>
      <c r="L33" s="3"/>
      <c r="M33" s="3"/>
      <c r="N33" s="4"/>
      <c r="O33" s="4"/>
      <c r="R33" s="4"/>
      <c r="S33" s="3"/>
      <c r="T33" s="4"/>
      <c r="U33" s="5"/>
    </row>
    <row r="34" spans="2:36">
      <c r="E34" s="2"/>
      <c r="G34" s="14"/>
      <c r="H34" s="14"/>
      <c r="I34" s="14"/>
      <c r="J34" s="14"/>
      <c r="K34" s="14"/>
      <c r="L34" s="14"/>
      <c r="M34" s="14"/>
      <c r="N34" s="14"/>
      <c r="O34" s="14"/>
      <c r="R34" s="14"/>
      <c r="S34" s="14"/>
      <c r="T34" s="14"/>
      <c r="U34" s="14"/>
    </row>
    <row r="35" spans="2:36">
      <c r="E35" s="2"/>
      <c r="G35"/>
    </row>
    <row r="36" spans="2:36">
      <c r="B36" t="s">
        <v>31</v>
      </c>
      <c r="C36">
        <v>1</v>
      </c>
      <c r="D36" t="s">
        <v>51</v>
      </c>
      <c r="E36" s="2"/>
      <c r="G36"/>
      <c r="N36" s="3"/>
      <c r="O36" s="3"/>
      <c r="P36" s="4"/>
      <c r="Q36" s="3"/>
      <c r="R36" s="4"/>
      <c r="S36" s="4"/>
      <c r="T36" s="5"/>
      <c r="W36" s="5"/>
      <c r="X36" s="5"/>
      <c r="Y36" s="3"/>
      <c r="Z36" s="3"/>
      <c r="AA36" s="4"/>
      <c r="AB36" s="3"/>
      <c r="AC36" s="4"/>
      <c r="AD36" s="4"/>
      <c r="AE36" s="4"/>
      <c r="AF36" s="3"/>
      <c r="AG36" s="3"/>
      <c r="AH36" s="3"/>
      <c r="AI36" s="3"/>
    </row>
    <row r="37" spans="2:36">
      <c r="E37" s="2"/>
      <c r="G37"/>
      <c r="N37" s="14"/>
      <c r="O37" s="14"/>
      <c r="P37" s="14"/>
      <c r="Q37" s="14"/>
      <c r="R37" s="14"/>
      <c r="S37" s="14"/>
      <c r="T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8"/>
    </row>
    <row r="38" spans="2:36">
      <c r="B38" s="7"/>
      <c r="C38">
        <v>2</v>
      </c>
      <c r="D38" t="s">
        <v>53</v>
      </c>
      <c r="E38" s="2"/>
      <c r="G38"/>
    </row>
    <row r="39" spans="2:36" ht="16">
      <c r="B39" s="12"/>
      <c r="E39" s="2"/>
      <c r="G39"/>
      <c r="T39" s="13"/>
    </row>
    <row r="40" spans="2:36">
      <c r="B40" s="7"/>
      <c r="C40">
        <v>3</v>
      </c>
      <c r="D40" t="s">
        <v>52</v>
      </c>
      <c r="E40" s="2"/>
      <c r="G40" s="4"/>
      <c r="H40" s="4"/>
      <c r="I40" s="3"/>
      <c r="J40" s="3"/>
      <c r="K40" s="5"/>
      <c r="L40" s="5"/>
      <c r="M40" s="5"/>
    </row>
    <row r="41" spans="2:36">
      <c r="B41" s="7"/>
      <c r="E41" s="10"/>
      <c r="G41" s="14"/>
      <c r="H41" s="14"/>
      <c r="I41" s="14"/>
      <c r="J41" s="14"/>
      <c r="K41" s="14"/>
      <c r="L41" s="14"/>
      <c r="M41" s="14"/>
    </row>
    <row r="42" spans="2:36">
      <c r="B42" s="7"/>
      <c r="C42">
        <v>4</v>
      </c>
      <c r="D42" t="s">
        <v>54</v>
      </c>
      <c r="E42" s="10"/>
      <c r="G42" s="14"/>
      <c r="H42" s="14"/>
      <c r="I42" s="14"/>
      <c r="J42" s="14"/>
      <c r="K42" s="14"/>
      <c r="L42" s="14"/>
      <c r="M42" s="14"/>
    </row>
    <row r="43" spans="2:36">
      <c r="B43" s="7"/>
      <c r="E43" s="10"/>
      <c r="G43" s="14"/>
      <c r="H43" s="14"/>
      <c r="I43" s="14"/>
      <c r="J43" s="14"/>
      <c r="K43" s="14"/>
      <c r="L43" s="14"/>
      <c r="M43" s="14"/>
    </row>
    <row r="44" spans="2:36">
      <c r="B44" s="7"/>
      <c r="C44">
        <v>5</v>
      </c>
      <c r="D44" t="s">
        <v>55</v>
      </c>
      <c r="E44" s="10"/>
      <c r="G44" s="14"/>
      <c r="H44" s="14"/>
      <c r="I44" s="14"/>
      <c r="J44" s="14"/>
      <c r="K44" s="14"/>
      <c r="L44" s="14"/>
      <c r="M44" s="14"/>
    </row>
    <row r="45" spans="2:36">
      <c r="B45" s="7"/>
      <c r="E45" s="10"/>
      <c r="G45" s="14"/>
      <c r="H45" s="14"/>
      <c r="I45" s="14"/>
      <c r="J45" s="14"/>
      <c r="K45" s="14"/>
      <c r="L45" s="14"/>
      <c r="M45" s="14"/>
    </row>
    <row r="46" spans="2:36">
      <c r="B46" s="7"/>
      <c r="C46">
        <v>6</v>
      </c>
      <c r="D46" t="s">
        <v>32</v>
      </c>
      <c r="E46" s="10"/>
      <c r="G46" s="14"/>
      <c r="H46" s="14"/>
      <c r="I46" s="14"/>
      <c r="J46" s="14"/>
      <c r="K46" s="14"/>
    </row>
    <row r="47" spans="2:36">
      <c r="B47" s="7"/>
      <c r="E47" s="10"/>
      <c r="G47" s="2" t="s">
        <v>2</v>
      </c>
    </row>
    <row r="48" spans="2:36">
      <c r="B48" s="11"/>
      <c r="D48" s="48" t="s">
        <v>33</v>
      </c>
      <c r="E48" s="48"/>
      <c r="F48" s="48"/>
      <c r="G48" s="49">
        <v>100</v>
      </c>
      <c r="I48" s="54" t="s">
        <v>51</v>
      </c>
    </row>
    <row r="49" spans="2:9">
      <c r="B49" s="11"/>
      <c r="D49" s="48" t="s">
        <v>34</v>
      </c>
      <c r="E49" s="48"/>
      <c r="F49" s="48"/>
      <c r="G49" s="50">
        <v>250</v>
      </c>
      <c r="I49" s="54" t="s">
        <v>51</v>
      </c>
    </row>
    <row r="50" spans="2:9">
      <c r="B50" s="11"/>
      <c r="D50" s="48" t="s">
        <v>35</v>
      </c>
      <c r="E50" s="48"/>
      <c r="F50" s="48"/>
      <c r="G50" s="50">
        <v>300</v>
      </c>
      <c r="I50" s="54" t="s">
        <v>51</v>
      </c>
    </row>
    <row r="51" spans="2:9">
      <c r="B51" s="11"/>
      <c r="D51" s="48" t="s">
        <v>36</v>
      </c>
      <c r="E51" s="48"/>
      <c r="F51" s="48"/>
      <c r="G51" s="50">
        <v>8000</v>
      </c>
      <c r="I51" t="s">
        <v>56</v>
      </c>
    </row>
    <row r="52" spans="2:9">
      <c r="B52" s="7"/>
      <c r="D52" s="51" t="s">
        <v>37</v>
      </c>
      <c r="E52" s="48"/>
      <c r="F52" s="48"/>
      <c r="G52" s="50">
        <v>375</v>
      </c>
      <c r="I52" t="s">
        <v>40</v>
      </c>
    </row>
    <row r="53" spans="2:9">
      <c r="B53" s="7"/>
      <c r="D53" s="48" t="s">
        <v>38</v>
      </c>
      <c r="E53" s="48"/>
      <c r="F53" s="48"/>
      <c r="G53" s="49">
        <v>350</v>
      </c>
      <c r="I53" t="s">
        <v>46</v>
      </c>
    </row>
    <row r="54" spans="2:9">
      <c r="D54" s="48" t="s">
        <v>58</v>
      </c>
      <c r="E54" s="48"/>
      <c r="F54" s="52"/>
      <c r="G54" s="49">
        <v>200</v>
      </c>
    </row>
    <row r="55" spans="2:9">
      <c r="D55" s="48" t="s">
        <v>42</v>
      </c>
      <c r="E55" s="48"/>
      <c r="F55" s="52"/>
      <c r="G55" s="49">
        <v>500</v>
      </c>
      <c r="I55" t="s">
        <v>43</v>
      </c>
    </row>
    <row r="56" spans="2:9">
      <c r="D56" s="48" t="s">
        <v>39</v>
      </c>
      <c r="E56" s="48"/>
      <c r="F56" s="52"/>
      <c r="G56" s="49">
        <v>700</v>
      </c>
      <c r="I56" t="s">
        <v>57</v>
      </c>
    </row>
    <row r="57" spans="2:9">
      <c r="D57" s="48" t="s">
        <v>44</v>
      </c>
      <c r="G57" s="2">
        <v>4000</v>
      </c>
      <c r="I57" t="s">
        <v>45</v>
      </c>
    </row>
    <row r="58" spans="2:9">
      <c r="D58" s="48" t="s">
        <v>41</v>
      </c>
      <c r="E58" s="48"/>
      <c r="F58" s="52"/>
      <c r="G58" s="49">
        <v>200</v>
      </c>
    </row>
    <row r="59" spans="2:9">
      <c r="D59" s="48"/>
    </row>
    <row r="60" spans="2:9">
      <c r="G60" s="2">
        <f>SUM(G48:G59)</f>
        <v>14975</v>
      </c>
    </row>
    <row r="62" spans="2:9">
      <c r="C62">
        <v>7</v>
      </c>
      <c r="D62" t="s">
        <v>48</v>
      </c>
    </row>
  </sheetData>
  <pageMargins left="0.25" right="0.25" top="0.75" bottom="0.75" header="0.3" footer="0.3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2021</vt:lpstr>
      <vt:lpstr>'BUDGET 2021'!Print_Area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jurgstrittmatter</dc:creator>
  <cp:lastModifiedBy>Microsoft Office User</cp:lastModifiedBy>
  <cp:lastPrinted>2016-02-11T10:48:46Z</cp:lastPrinted>
  <dcterms:created xsi:type="dcterms:W3CDTF">2013-11-04T17:09:46Z</dcterms:created>
  <dcterms:modified xsi:type="dcterms:W3CDTF">2021-05-21T09:38:46Z</dcterms:modified>
</cp:coreProperties>
</file>